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yaku02\Desktop\1.SOP改訂\作成中\治験研究費改定版\"/>
    </mc:Choice>
  </mc:AlternateContent>
  <xr:revisionPtr revIDLastSave="0" documentId="13_ncr:1_{301A7FAC-4FA2-4171-9B17-18CA28B29882}" xr6:coauthVersionLast="47" xr6:coauthVersionMax="47" xr10:uidLastSave="{00000000-0000-0000-0000-000000000000}"/>
  <bookViews>
    <workbookView xWindow="7500" yWindow="420" windowWidth="19710" windowHeight="14985" xr2:uid="{FCAD8BDE-DDBC-42DE-8BD0-2E16BAA9EA9D}"/>
  </bookViews>
  <sheets>
    <sheet name="ポイント表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0" i="3" l="1"/>
  <c r="G23" i="3"/>
  <c r="M23" i="3" s="1"/>
  <c r="G22" i="3"/>
  <c r="M22" i="3" s="1"/>
  <c r="G16" i="3"/>
  <c r="F24" i="3" l="1"/>
  <c r="L15" i="3"/>
  <c r="I15" i="3"/>
  <c r="F15" i="3"/>
  <c r="L25" i="3"/>
  <c r="L13" i="3"/>
  <c r="L21" i="3"/>
  <c r="L27" i="3"/>
  <c r="M27" i="3" s="1"/>
  <c r="I25" i="3"/>
  <c r="I26" i="3"/>
  <c r="I24" i="3"/>
  <c r="I19" i="3"/>
  <c r="F19" i="3"/>
  <c r="L26" i="3"/>
  <c r="L24" i="3"/>
  <c r="F21" i="3"/>
  <c r="I20" i="3"/>
  <c r="M20" i="3" s="1"/>
  <c r="L18" i="3"/>
  <c r="I18" i="3"/>
  <c r="F18" i="3"/>
  <c r="L17" i="3"/>
  <c r="I17" i="3"/>
  <c r="F17" i="3"/>
  <c r="L14" i="3"/>
  <c r="I14" i="3"/>
  <c r="F14" i="3"/>
  <c r="I13" i="3"/>
  <c r="F13" i="3"/>
  <c r="L12" i="3"/>
  <c r="I12" i="3"/>
  <c r="F12" i="3"/>
  <c r="M26" i="3" l="1"/>
  <c r="M21" i="3"/>
  <c r="M19" i="3"/>
  <c r="M18" i="3"/>
  <c r="M17" i="3"/>
  <c r="M25" i="3"/>
  <c r="M24" i="3"/>
  <c r="M14" i="3"/>
  <c r="M13" i="3"/>
  <c r="M12" i="3"/>
  <c r="M28" i="3" l="1"/>
</calcChain>
</file>

<file path=xl/sharedStrings.xml><?xml version="1.0" encoding="utf-8"?>
<sst xmlns="http://schemas.openxmlformats.org/spreadsheetml/2006/main" count="84" uniqueCount="79">
  <si>
    <t>新潟県立がんセンター新潟病院治験薬管理費ポイント算出表</t>
  </si>
  <si>
    <t>課題名：　　　　　　　　　　　　　　　　　　　　　　　　　　　　　　　　　　　</t>
  </si>
  <si>
    <t>治験依頼者：　　　　　　　　　　　　　　　　　　　作成日：　　年　　月　　　日</t>
  </si>
  <si>
    <t>要  素</t>
  </si>
  <si>
    <t>ポ  イ  ン ト</t>
  </si>
  <si>
    <t>Ⅰ</t>
  </si>
  <si>
    <t>Ⅱ</t>
  </si>
  <si>
    <t>Ⅲ</t>
  </si>
  <si>
    <t>Ａ</t>
  </si>
  <si>
    <t>治験薬の剤型</t>
  </si>
  <si>
    <t>内服・外用</t>
  </si>
  <si>
    <t>注射</t>
  </si>
  <si>
    <t>内服＋注射</t>
  </si>
  <si>
    <t>Ｂ</t>
  </si>
  <si>
    <t>デザイン</t>
  </si>
  <si>
    <t>オープン</t>
  </si>
  <si>
    <t>単盲検</t>
  </si>
  <si>
    <t>二重盲検</t>
  </si>
  <si>
    <t>Ｃ</t>
  </si>
  <si>
    <t>４週間以内</t>
  </si>
  <si>
    <t>５～２４週</t>
  </si>
  <si>
    <t>Ｄ</t>
  </si>
  <si>
    <t>調剤及び出庫回数</t>
  </si>
  <si>
    <t>単回</t>
  </si>
  <si>
    <t>5回以下</t>
  </si>
  <si>
    <t>6回以上</t>
  </si>
  <si>
    <t>Ｅ</t>
  </si>
  <si>
    <t>保存状況</t>
  </si>
  <si>
    <t>室温</t>
  </si>
  <si>
    <t>冷所・恒温庫</t>
  </si>
  <si>
    <t>冷凍・特殊保管</t>
  </si>
  <si>
    <t>プラセボの使用</t>
  </si>
  <si>
    <t>使用</t>
  </si>
  <si>
    <t>治療薬の種目</t>
  </si>
  <si>
    <t>毒・劇薬（予定）</t>
  </si>
  <si>
    <t>向精神薬・麻薬</t>
  </si>
  <si>
    <t>Ｈ　　　　　　　</t>
  </si>
  <si>
    <t>薬剤番号の割付</t>
  </si>
  <si>
    <t>有（初回のみ）</t>
  </si>
  <si>
    <t>有（投与毎）</t>
  </si>
  <si>
    <t>Ｉ</t>
  </si>
  <si>
    <t>依頼者提供薬</t>
  </si>
  <si>
    <t>Ｊ</t>
  </si>
  <si>
    <t>院内採用の併用薬</t>
  </si>
  <si>
    <t>Ｋ</t>
  </si>
  <si>
    <t>薬剤師による調製</t>
  </si>
  <si>
    <t>4週間に1回</t>
  </si>
  <si>
    <t>4週間に2回以上</t>
  </si>
  <si>
    <t>L</t>
  </si>
  <si>
    <t>治験薬の調製条件</t>
  </si>
  <si>
    <t>クリーンベンチ使用</t>
  </si>
  <si>
    <t>安全キャビネット使用</t>
  </si>
  <si>
    <t>Ｍ</t>
  </si>
  <si>
    <t>治験薬の回収</t>
  </si>
  <si>
    <t>空箱</t>
  </si>
  <si>
    <t>Ｎ</t>
  </si>
  <si>
    <t>IXRS登録の有無</t>
  </si>
  <si>
    <t>合 計 ポ イ ン ト 数</t>
  </si>
  <si>
    <t>製造販売後臨床試験は、「治験薬」を「試験薬」と読みかえてください。</t>
  </si>
  <si>
    <t>ウ エ 
イ ト</t>
    <phoneticPr fontId="1"/>
  </si>
  <si>
    <t>ウエイト×</t>
    <phoneticPr fontId="1"/>
  </si>
  <si>
    <t>Ｆ　　　　　　　</t>
  </si>
  <si>
    <t>Ｇ　　　　　　　</t>
  </si>
  <si>
    <t>治験薬の投与期間
（50週以上は25週ごとに9ポイント加算）</t>
    <phoneticPr fontId="1"/>
  </si>
  <si>
    <t>週</t>
    <rPh sb="0" eb="1">
      <t>シュウ</t>
    </rPh>
    <phoneticPr fontId="1"/>
  </si>
  <si>
    <t>別紙4</t>
    <phoneticPr fontId="1"/>
  </si>
  <si>
    <t>非盲検化薬剤師
の利用</t>
    <phoneticPr fontId="1"/>
  </si>
  <si>
    <t>有</t>
    <rPh sb="0" eb="1">
      <t>アリ</t>
    </rPh>
    <phoneticPr fontId="1"/>
  </si>
  <si>
    <t>依頼者が提供する治験薬・対照薬・併用薬の数　　
　（1剤に複数規格がある場合は規格数をカウントする）</t>
    <phoneticPr fontId="1"/>
  </si>
  <si>
    <t>院内採用品を使用する
（1剤に複数規格ある場合も1剤とカウントする）</t>
    <phoneticPr fontId="1"/>
  </si>
  <si>
    <t>剤数</t>
    <rPh sb="0" eb="2">
      <t>ザイスウ</t>
    </rPh>
    <phoneticPr fontId="1"/>
  </si>
  <si>
    <t>剤</t>
    <rPh sb="0" eb="1">
      <t>ザイ</t>
    </rPh>
    <phoneticPr fontId="1"/>
  </si>
  <si>
    <t>週数</t>
    <rPh sb="0" eb="1">
      <t>シュウ</t>
    </rPh>
    <rPh sb="1" eb="2">
      <t>スウ</t>
    </rPh>
    <phoneticPr fontId="1"/>
  </si>
  <si>
    <t>(選択肢がない場合は左に投与期間の週数を入力)</t>
    <rPh sb="10" eb="11">
      <t>ヒダリ</t>
    </rPh>
    <phoneticPr fontId="1"/>
  </si>
  <si>
    <t>２５～４９週</t>
    <phoneticPr fontId="1"/>
  </si>
  <si>
    <t>５０～７４週</t>
    <phoneticPr fontId="1"/>
  </si>
  <si>
    <t>７５～９９週</t>
    <phoneticPr fontId="1"/>
  </si>
  <si>
    <t>１００～１２４週</t>
    <phoneticPr fontId="1"/>
  </si>
  <si>
    <t>残薬（空シート含む）　内服薬のみ</t>
    <rPh sb="11" eb="14">
      <t>ナイフクヤク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</si>
</sst>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UD デジタル 教科書体 N"/>
      <family val="2"/>
      <charset val="128"/>
    </font>
    <font>
      <sz val="6"/>
      <name val="UD デジタル 教科書体 N"/>
      <family val="2"/>
      <charset val="128"/>
    </font>
    <font>
      <sz val="11"/>
      <color theme="1"/>
      <name val="UD Digi Kyokasho NK-R"/>
      <family val="1"/>
      <charset val="128"/>
    </font>
    <font>
      <sz val="14"/>
      <color theme="1"/>
      <name val="UD Digi Kyokasho NK-R"/>
      <family val="1"/>
      <charset val="128"/>
    </font>
    <font>
      <b/>
      <sz val="11"/>
      <color theme="1"/>
      <name val="UD Digi Kyokasho NK-R"/>
      <family val="1"/>
      <charset val="128"/>
    </font>
    <font>
      <b/>
      <sz val="14"/>
      <color theme="1"/>
      <name val="UD Digi Kyokasho NK-R"/>
      <family val="1"/>
      <charset val="128"/>
    </font>
    <font>
      <b/>
      <sz val="16"/>
      <color theme="1"/>
      <name val="UD Digi Kyokasho NK-R"/>
      <family val="1"/>
      <charset val="128"/>
    </font>
    <font>
      <sz val="11"/>
      <color theme="1"/>
      <name val="游明朝"/>
      <family val="1"/>
      <charset val="128"/>
    </font>
    <font>
      <u/>
      <sz val="12"/>
      <color theme="1"/>
      <name val="游明朝"/>
      <family val="1"/>
      <charset val="128"/>
    </font>
    <font>
      <sz val="12"/>
      <color theme="1"/>
      <name val="游明朝"/>
      <family val="1"/>
      <charset val="128"/>
    </font>
    <font>
      <b/>
      <sz val="14"/>
      <color theme="1"/>
      <name val="游明朝"/>
      <family val="1"/>
      <charset val="128"/>
    </font>
    <font>
      <sz val="10"/>
      <color theme="1"/>
      <name val="游明朝"/>
      <family val="1"/>
      <charset val="128"/>
    </font>
    <font>
      <sz val="12"/>
      <color theme="0"/>
      <name val="游明朝"/>
      <family val="1"/>
      <charset val="128"/>
    </font>
    <font>
      <b/>
      <sz val="10"/>
      <color theme="1"/>
      <name val="游明朝"/>
      <family val="1"/>
      <charset val="128"/>
    </font>
    <font>
      <sz val="9"/>
      <color theme="1"/>
      <name val="游明朝"/>
      <family val="1"/>
      <charset val="128"/>
    </font>
    <font>
      <sz val="11"/>
      <color theme="0" tint="-4.9989318521683403E-2"/>
      <name val="UD Digi Kyokasho NK-R"/>
      <family val="1"/>
      <charset val="128"/>
    </font>
    <font>
      <sz val="14"/>
      <color theme="0" tint="-4.9989318521683403E-2"/>
      <name val="UD Digi Kyokasho NK-R"/>
      <family val="1"/>
      <charset val="128"/>
    </font>
    <font>
      <sz val="11"/>
      <color theme="0" tint="-4.9989318521683403E-2"/>
      <name val="游明朝"/>
      <family val="1"/>
      <charset val="128"/>
    </font>
    <font>
      <sz val="10"/>
      <color theme="0" tint="-4.9989318521683403E-2"/>
      <name val="游明朝"/>
      <family val="1"/>
      <charset val="128"/>
    </font>
    <font>
      <b/>
      <sz val="16"/>
      <color theme="0" tint="-4.9989318521683403E-2"/>
      <name val="UD Digi Kyokasho NK-R"/>
      <family val="1"/>
      <charset val="128"/>
    </font>
    <font>
      <sz val="12"/>
      <color theme="0" tint="-4.9989318521683403E-2"/>
      <name val="UD Digi Kyokasho NK-R"/>
      <family val="1"/>
      <charset val="128"/>
    </font>
    <font>
      <sz val="12"/>
      <color theme="0" tint="-4.9989318521683403E-2"/>
      <name val="游明朝"/>
      <family val="1"/>
      <charset val="128"/>
    </font>
    <font>
      <b/>
      <sz val="12"/>
      <color theme="0" tint="-4.9989318521683403E-2"/>
      <name val="UD Digi Kyokasho NK-R"/>
      <family val="1"/>
      <charset val="128"/>
    </font>
    <font>
      <sz val="11"/>
      <name val="游明朝"/>
      <family val="1"/>
      <charset val="128"/>
    </font>
    <font>
      <b/>
      <sz val="10"/>
      <color theme="0"/>
      <name val="游明朝"/>
      <family val="1"/>
      <charset val="128"/>
    </font>
    <font>
      <b/>
      <sz val="11"/>
      <color theme="0"/>
      <name val="游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11" fillId="0" borderId="0" xfId="0" applyFont="1" applyAlignment="1">
      <alignment horizontal="justify" vertical="center" wrapText="1"/>
    </xf>
    <xf numFmtId="0" fontId="13" fillId="0" borderId="0" xfId="0" applyFont="1" applyAlignment="1">
      <alignment horizontal="justify" vertical="center" wrapText="1"/>
    </xf>
    <xf numFmtId="0" fontId="1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16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33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left" vertical="center" wrapText="1"/>
    </xf>
    <xf numFmtId="0" fontId="11" fillId="0" borderId="28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0" xfId="0" applyFont="1" applyProtection="1">
      <alignment vertical="center"/>
      <protection locked="0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7" fillId="2" borderId="22" xfId="0" applyFont="1" applyFill="1" applyBorder="1" applyAlignment="1" applyProtection="1">
      <alignment horizontal="center" vertical="center" wrapText="1"/>
      <protection locked="0"/>
    </xf>
    <xf numFmtId="0" fontId="17" fillId="2" borderId="7" xfId="0" applyFont="1" applyFill="1" applyBorder="1" applyAlignment="1" applyProtection="1">
      <alignment horizontal="center" vertical="center" wrapText="1"/>
      <protection locked="0"/>
    </xf>
    <xf numFmtId="0" fontId="18" fillId="2" borderId="7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Alignment="1">
      <alignment horizontal="justify" vertical="center" wrapText="1"/>
    </xf>
    <xf numFmtId="0" fontId="19" fillId="0" borderId="0" xfId="0" applyFont="1">
      <alignment vertical="center"/>
    </xf>
    <xf numFmtId="0" fontId="17" fillId="2" borderId="27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center" vertical="center"/>
    </xf>
    <xf numFmtId="0" fontId="21" fillId="2" borderId="25" xfId="0" applyFont="1" applyFill="1" applyBorder="1" applyAlignment="1" applyProtection="1">
      <alignment horizontal="center" vertical="center" wrapText="1"/>
      <protection locked="0"/>
    </xf>
    <xf numFmtId="0" fontId="21" fillId="2" borderId="9" xfId="0" applyFont="1" applyFill="1" applyBorder="1" applyAlignment="1" applyProtection="1">
      <alignment horizontal="center" vertical="center" wrapText="1"/>
      <protection locked="0"/>
    </xf>
    <xf numFmtId="0" fontId="17" fillId="2" borderId="9" xfId="0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Alignment="1">
      <alignment horizontal="justify" vertical="center" wrapText="1"/>
    </xf>
    <xf numFmtId="0" fontId="22" fillId="0" borderId="0" xfId="0" applyFont="1">
      <alignment vertical="center"/>
    </xf>
    <xf numFmtId="0" fontId="20" fillId="0" borderId="0" xfId="0" applyFont="1">
      <alignment vertical="center"/>
    </xf>
    <xf numFmtId="0" fontId="23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2" borderId="9" xfId="0" applyFont="1" applyFill="1" applyBorder="1" applyAlignment="1">
      <alignment wrapText="1"/>
    </xf>
    <xf numFmtId="0" fontId="11" fillId="2" borderId="9" xfId="0" applyFont="1" applyFill="1" applyBorder="1" applyAlignment="1">
      <alignment horizontal="left" wrapText="1"/>
    </xf>
    <xf numFmtId="0" fontId="9" fillId="2" borderId="8" xfId="0" applyFont="1" applyFill="1" applyBorder="1" applyAlignment="1" applyProtection="1">
      <alignment horizontal="center" vertical="center" wrapText="1"/>
      <protection locked="0"/>
    </xf>
    <xf numFmtId="0" fontId="24" fillId="4" borderId="8" xfId="0" applyFont="1" applyFill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3" borderId="24" xfId="0" applyFont="1" applyFill="1" applyBorder="1" applyAlignment="1">
      <alignment vertical="center" wrapText="1"/>
    </xf>
    <xf numFmtId="0" fontId="18" fillId="3" borderId="37" xfId="0" applyFont="1" applyFill="1" applyBorder="1" applyAlignment="1">
      <alignment vertical="center" wrapText="1"/>
    </xf>
    <xf numFmtId="0" fontId="11" fillId="3" borderId="37" xfId="0" applyFont="1" applyFill="1" applyBorder="1" applyAlignment="1">
      <alignment vertical="center" wrapText="1"/>
    </xf>
    <xf numFmtId="0" fontId="14" fillId="0" borderId="8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7" fillId="4" borderId="9" xfId="0" applyFont="1" applyFill="1" applyBorder="1" applyAlignment="1">
      <alignment horizontal="left" vertical="center" wrapText="1"/>
    </xf>
    <xf numFmtId="0" fontId="7" fillId="4" borderId="7" xfId="0" applyFont="1" applyFill="1" applyBorder="1" applyAlignment="1">
      <alignment horizontal="left" vertical="center" wrapText="1"/>
    </xf>
    <xf numFmtId="0" fontId="7" fillId="4" borderId="19" xfId="0" applyFont="1" applyFill="1" applyBorder="1" applyAlignment="1">
      <alignment horizontal="left" vertical="center" wrapText="1"/>
    </xf>
    <xf numFmtId="0" fontId="10" fillId="0" borderId="14" xfId="0" applyFont="1" applyBorder="1" applyAlignment="1">
      <alignment horizontal="right" vertical="center" wrapText="1"/>
    </xf>
    <xf numFmtId="0" fontId="10" fillId="0" borderId="15" xfId="0" applyFont="1" applyBorder="1" applyAlignment="1">
      <alignment horizontal="right" vertical="center" wrapText="1"/>
    </xf>
    <xf numFmtId="0" fontId="10" fillId="0" borderId="39" xfId="0" applyFont="1" applyBorder="1" applyAlignment="1">
      <alignment horizontal="right" vertical="center" wrapText="1"/>
    </xf>
    <xf numFmtId="0" fontId="12" fillId="3" borderId="29" xfId="0" applyFont="1" applyFill="1" applyBorder="1" applyAlignment="1">
      <alignment horizontal="center" vertical="center" wrapText="1"/>
    </xf>
    <xf numFmtId="0" fontId="12" fillId="3" borderId="27" xfId="0" applyFont="1" applyFill="1" applyBorder="1" applyAlignment="1">
      <alignment horizontal="center" vertical="center" wrapText="1"/>
    </xf>
    <xf numFmtId="0" fontId="12" fillId="3" borderId="31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right" vertical="center" wrapText="1"/>
    </xf>
    <xf numFmtId="0" fontId="7" fillId="0" borderId="30" xfId="0" applyFont="1" applyBorder="1" applyAlignment="1">
      <alignment horizontal="right" vertical="center" wrapText="1"/>
    </xf>
    <xf numFmtId="0" fontId="7" fillId="0" borderId="12" xfId="0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8" fillId="0" borderId="0" xfId="0" applyFont="1" applyAlignment="1" applyProtection="1">
      <alignment horizontal="left" vertical="center"/>
      <protection locked="0"/>
    </xf>
    <xf numFmtId="0" fontId="7" fillId="0" borderId="4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D12" lockText="1" noThreeD="1"/>
</file>

<file path=xl/ctrlProps/ctrlProp10.xml><?xml version="1.0" encoding="utf-8"?>
<formControlPr xmlns="http://schemas.microsoft.com/office/spreadsheetml/2009/9/main" objectType="CheckBox" fmlaLink="G17" lockText="1" noThreeD="1"/>
</file>

<file path=xl/ctrlProps/ctrlProp11.xml><?xml version="1.0" encoding="utf-8"?>
<formControlPr xmlns="http://schemas.microsoft.com/office/spreadsheetml/2009/9/main" objectType="CheckBox" fmlaLink="G18" lockText="1" noThreeD="1"/>
</file>

<file path=xl/ctrlProps/ctrlProp12.xml><?xml version="1.0" encoding="utf-8"?>
<formControlPr xmlns="http://schemas.microsoft.com/office/spreadsheetml/2009/9/main" objectType="CheckBox" fmlaLink="J14" lockText="1" noThreeD="1"/>
</file>

<file path=xl/ctrlProps/ctrlProp13.xml><?xml version="1.0" encoding="utf-8"?>
<formControlPr xmlns="http://schemas.microsoft.com/office/spreadsheetml/2009/9/main" objectType="CheckBox" fmlaLink="J17" lockText="1" noThreeD="1"/>
</file>

<file path=xl/ctrlProps/ctrlProp14.xml><?xml version="1.0" encoding="utf-8"?>
<formControlPr xmlns="http://schemas.microsoft.com/office/spreadsheetml/2009/9/main" objectType="CheckBox" fmlaLink="J18" lockText="1" noThreeD="1"/>
</file>

<file path=xl/ctrlProps/ctrlProp15.xml><?xml version="1.0" encoding="utf-8"?>
<formControlPr xmlns="http://schemas.microsoft.com/office/spreadsheetml/2009/9/main" objectType="CheckBox" fmlaLink="D21" lockText="1" noThreeD="1"/>
</file>

<file path=xl/ctrlProps/ctrlProp16.xml><?xml version="1.0" encoding="utf-8"?>
<formControlPr xmlns="http://schemas.microsoft.com/office/spreadsheetml/2009/9/main" objectType="CheckBox" fmlaLink="D24" lockText="1" noThreeD="1"/>
</file>

<file path=xl/ctrlProps/ctrlProp17.xml><?xml version="1.0" encoding="utf-8"?>
<formControlPr xmlns="http://schemas.microsoft.com/office/spreadsheetml/2009/9/main" objectType="CheckBox" fmlaLink="G20" lockText="1" noThreeD="1"/>
</file>

<file path=xl/ctrlProps/ctrlProp18.xml><?xml version="1.0" encoding="utf-8"?>
<formControlPr xmlns="http://schemas.microsoft.com/office/spreadsheetml/2009/9/main" objectType="CheckBox" fmlaLink="J20" lockText="1" noThreeD="1"/>
</file>

<file path=xl/ctrlProps/ctrlProp19.xml><?xml version="1.0" encoding="utf-8"?>
<formControlPr xmlns="http://schemas.microsoft.com/office/spreadsheetml/2009/9/main" objectType="CheckBox" fmlaLink="J21" lockText="1" noThreeD="1"/>
</file>

<file path=xl/ctrlProps/ctrlProp2.xml><?xml version="1.0" encoding="utf-8"?>
<formControlPr xmlns="http://schemas.microsoft.com/office/spreadsheetml/2009/9/main" objectType="CheckBox" fmlaLink="G12" lockText="1" noThreeD="1"/>
</file>

<file path=xl/ctrlProps/ctrlProp20.xml><?xml version="1.0" encoding="utf-8"?>
<formControlPr xmlns="http://schemas.microsoft.com/office/spreadsheetml/2009/9/main" objectType="CheckBox" fmlaLink="G24" lockText="1" noThreeD="1"/>
</file>

<file path=xl/ctrlProps/ctrlProp21.xml><?xml version="1.0" encoding="utf-8"?>
<formControlPr xmlns="http://schemas.microsoft.com/office/spreadsheetml/2009/9/main" objectType="CheckBox" fmlaLink="J24" lockText="1" noThreeD="1"/>
</file>

<file path=xl/ctrlProps/ctrlProp22.xml><?xml version="1.0" encoding="utf-8"?>
<formControlPr xmlns="http://schemas.microsoft.com/office/spreadsheetml/2009/9/main" objectType="CheckBox" fmlaLink="G26" lockText="1" noThreeD="1"/>
</file>

<file path=xl/ctrlProps/ctrlProp23.xml><?xml version="1.0" encoding="utf-8"?>
<formControlPr xmlns="http://schemas.microsoft.com/office/spreadsheetml/2009/9/main" objectType="CheckBox" fmlaLink="J26" lockText="1" noThreeD="1"/>
</file>

<file path=xl/ctrlProps/ctrlProp24.xml><?xml version="1.0" encoding="utf-8"?>
<formControlPr xmlns="http://schemas.microsoft.com/office/spreadsheetml/2009/9/main" objectType="CheckBox" fmlaLink="D19" lockText="1" noThreeD="1"/>
</file>

<file path=xl/ctrlProps/ctrlProp25.xml><?xml version="1.0" encoding="utf-8"?>
<formControlPr xmlns="http://schemas.microsoft.com/office/spreadsheetml/2009/9/main" objectType="CheckBox" fmlaLink="G19" lockText="1" noThreeD="1"/>
</file>

<file path=xl/ctrlProps/ctrlProp26.xml><?xml version="1.0" encoding="utf-8"?>
<formControlPr xmlns="http://schemas.microsoft.com/office/spreadsheetml/2009/9/main" objectType="CheckBox" fmlaLink="G25" lockText="1" noThreeD="1"/>
</file>

<file path=xl/ctrlProps/ctrlProp27.xml><?xml version="1.0" encoding="utf-8"?>
<formControlPr xmlns="http://schemas.microsoft.com/office/spreadsheetml/2009/9/main" objectType="CheckBox" fmlaLink="J27" lockText="1" noThreeD="1"/>
</file>

<file path=xl/ctrlProps/ctrlProp28.xml><?xml version="1.0" encoding="utf-8"?>
<formControlPr xmlns="http://schemas.microsoft.com/office/spreadsheetml/2009/9/main" objectType="CheckBox" fmlaLink="J13" lockText="1" noThreeD="1"/>
</file>

<file path=xl/ctrlProps/ctrlProp29.xml><?xml version="1.0" encoding="utf-8"?>
<formControlPr xmlns="http://schemas.microsoft.com/office/spreadsheetml/2009/9/main" objectType="CheckBox" fmlaLink="J25" lockText="1" noThreeD="1"/>
</file>

<file path=xl/ctrlProps/ctrlProp3.xml><?xml version="1.0" encoding="utf-8"?>
<formControlPr xmlns="http://schemas.microsoft.com/office/spreadsheetml/2009/9/main" objectType="CheckBox" fmlaLink="J12" lockText="1" noThreeD="1"/>
</file>

<file path=xl/ctrlProps/ctrlProp30.xml><?xml version="1.0" encoding="utf-8"?>
<formControlPr xmlns="http://schemas.microsoft.com/office/spreadsheetml/2009/9/main" objectType="CheckBox" fmlaLink="D15" lockText="1" noThreeD="1"/>
</file>

<file path=xl/ctrlProps/ctrlProp31.xml><?xml version="1.0" encoding="utf-8"?>
<formControlPr xmlns="http://schemas.microsoft.com/office/spreadsheetml/2009/9/main" objectType="CheckBox" fmlaLink="G15" lockText="1" noThreeD="1"/>
</file>

<file path=xl/ctrlProps/ctrlProp32.xml><?xml version="1.0" encoding="utf-8"?>
<formControlPr xmlns="http://schemas.microsoft.com/office/spreadsheetml/2009/9/main" objectType="CheckBox" fmlaLink="J15" lockText="1" noThreeD="1"/>
</file>

<file path=xl/ctrlProps/ctrlProp4.xml><?xml version="1.0" encoding="utf-8"?>
<formControlPr xmlns="http://schemas.microsoft.com/office/spreadsheetml/2009/9/main" objectType="CheckBox" fmlaLink="D13" lockText="1" noThreeD="1"/>
</file>

<file path=xl/ctrlProps/ctrlProp5.xml><?xml version="1.0" encoding="utf-8"?>
<formControlPr xmlns="http://schemas.microsoft.com/office/spreadsheetml/2009/9/main" objectType="CheckBox" fmlaLink="D14" lockText="1" noThreeD="1"/>
</file>

<file path=xl/ctrlProps/ctrlProp6.xml><?xml version="1.0" encoding="utf-8"?>
<formControlPr xmlns="http://schemas.microsoft.com/office/spreadsheetml/2009/9/main" objectType="CheckBox" fmlaLink="D17" lockText="1" noThreeD="1"/>
</file>

<file path=xl/ctrlProps/ctrlProp7.xml><?xml version="1.0" encoding="utf-8"?>
<formControlPr xmlns="http://schemas.microsoft.com/office/spreadsheetml/2009/9/main" objectType="CheckBox" fmlaLink="D18" lockText="1" noThreeD="1"/>
</file>

<file path=xl/ctrlProps/ctrlProp8.xml><?xml version="1.0" encoding="utf-8"?>
<formControlPr xmlns="http://schemas.microsoft.com/office/spreadsheetml/2009/9/main" objectType="CheckBox" fmlaLink="G13" lockText="1" noThreeD="1"/>
</file>

<file path=xl/ctrlProps/ctrlProp9.xml><?xml version="1.0" encoding="utf-8"?>
<formControlPr xmlns="http://schemas.microsoft.com/office/spreadsheetml/2009/9/main" objectType="CheckBox" fmlaLink="G14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11</xdr:row>
          <xdr:rowOff>38100</xdr:rowOff>
        </xdr:from>
        <xdr:to>
          <xdr:col>3</xdr:col>
          <xdr:colOff>257175</xdr:colOff>
          <xdr:row>11</xdr:row>
          <xdr:rowOff>361950</xdr:rowOff>
        </xdr:to>
        <xdr:sp macro="" textlink="">
          <xdr:nvSpPr>
            <xdr:cNvPr id="2049" name="D1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11</xdr:row>
          <xdr:rowOff>9525</xdr:rowOff>
        </xdr:from>
        <xdr:to>
          <xdr:col>6</xdr:col>
          <xdr:colOff>247650</xdr:colOff>
          <xdr:row>11</xdr:row>
          <xdr:rowOff>333375</xdr:rowOff>
        </xdr:to>
        <xdr:sp macro="" textlink="">
          <xdr:nvSpPr>
            <xdr:cNvPr id="2050" name="G11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11</xdr:row>
          <xdr:rowOff>28575</xdr:rowOff>
        </xdr:from>
        <xdr:to>
          <xdr:col>9</xdr:col>
          <xdr:colOff>266700</xdr:colOff>
          <xdr:row>11</xdr:row>
          <xdr:rowOff>342900</xdr:rowOff>
        </xdr:to>
        <xdr:sp macro="" textlink="">
          <xdr:nvSpPr>
            <xdr:cNvPr id="2051" name="J11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12</xdr:row>
          <xdr:rowOff>19050</xdr:rowOff>
        </xdr:from>
        <xdr:to>
          <xdr:col>3</xdr:col>
          <xdr:colOff>257175</xdr:colOff>
          <xdr:row>12</xdr:row>
          <xdr:rowOff>342900</xdr:rowOff>
        </xdr:to>
        <xdr:sp macro="" textlink="">
          <xdr:nvSpPr>
            <xdr:cNvPr id="2052" name="D11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13</xdr:row>
          <xdr:rowOff>19050</xdr:rowOff>
        </xdr:from>
        <xdr:to>
          <xdr:col>3</xdr:col>
          <xdr:colOff>257175</xdr:colOff>
          <xdr:row>13</xdr:row>
          <xdr:rowOff>342900</xdr:rowOff>
        </xdr:to>
        <xdr:sp macro="" textlink="">
          <xdr:nvSpPr>
            <xdr:cNvPr id="2053" name="D11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16</xdr:row>
          <xdr:rowOff>19050</xdr:rowOff>
        </xdr:from>
        <xdr:to>
          <xdr:col>3</xdr:col>
          <xdr:colOff>257175</xdr:colOff>
          <xdr:row>16</xdr:row>
          <xdr:rowOff>342900</xdr:rowOff>
        </xdr:to>
        <xdr:sp macro="" textlink="">
          <xdr:nvSpPr>
            <xdr:cNvPr id="2054" name="D11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17</xdr:row>
          <xdr:rowOff>19050</xdr:rowOff>
        </xdr:from>
        <xdr:to>
          <xdr:col>3</xdr:col>
          <xdr:colOff>257175</xdr:colOff>
          <xdr:row>17</xdr:row>
          <xdr:rowOff>342900</xdr:rowOff>
        </xdr:to>
        <xdr:sp macro="" textlink="">
          <xdr:nvSpPr>
            <xdr:cNvPr id="2055" name="D11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12</xdr:row>
          <xdr:rowOff>9525</xdr:rowOff>
        </xdr:from>
        <xdr:to>
          <xdr:col>6</xdr:col>
          <xdr:colOff>247650</xdr:colOff>
          <xdr:row>12</xdr:row>
          <xdr:rowOff>333375</xdr:rowOff>
        </xdr:to>
        <xdr:sp macro="" textlink="">
          <xdr:nvSpPr>
            <xdr:cNvPr id="2056" name="G11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13</xdr:row>
          <xdr:rowOff>47625</xdr:rowOff>
        </xdr:from>
        <xdr:to>
          <xdr:col>6</xdr:col>
          <xdr:colOff>247650</xdr:colOff>
          <xdr:row>13</xdr:row>
          <xdr:rowOff>371475</xdr:rowOff>
        </xdr:to>
        <xdr:sp macro="" textlink="">
          <xdr:nvSpPr>
            <xdr:cNvPr id="2057" name="G11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16</xdr:row>
          <xdr:rowOff>9525</xdr:rowOff>
        </xdr:from>
        <xdr:to>
          <xdr:col>6</xdr:col>
          <xdr:colOff>247650</xdr:colOff>
          <xdr:row>16</xdr:row>
          <xdr:rowOff>333375</xdr:rowOff>
        </xdr:to>
        <xdr:sp macro="" textlink="">
          <xdr:nvSpPr>
            <xdr:cNvPr id="2058" name="G11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17</xdr:row>
          <xdr:rowOff>9525</xdr:rowOff>
        </xdr:from>
        <xdr:to>
          <xdr:col>6</xdr:col>
          <xdr:colOff>247650</xdr:colOff>
          <xdr:row>17</xdr:row>
          <xdr:rowOff>333375</xdr:rowOff>
        </xdr:to>
        <xdr:sp macro="" textlink="">
          <xdr:nvSpPr>
            <xdr:cNvPr id="2059" name="G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13</xdr:row>
          <xdr:rowOff>47625</xdr:rowOff>
        </xdr:from>
        <xdr:to>
          <xdr:col>9</xdr:col>
          <xdr:colOff>266700</xdr:colOff>
          <xdr:row>13</xdr:row>
          <xdr:rowOff>371475</xdr:rowOff>
        </xdr:to>
        <xdr:sp macro="" textlink="">
          <xdr:nvSpPr>
            <xdr:cNvPr id="2060" name="J11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16</xdr:row>
          <xdr:rowOff>28575</xdr:rowOff>
        </xdr:from>
        <xdr:to>
          <xdr:col>9</xdr:col>
          <xdr:colOff>266700</xdr:colOff>
          <xdr:row>16</xdr:row>
          <xdr:rowOff>342900</xdr:rowOff>
        </xdr:to>
        <xdr:sp macro="" textlink="">
          <xdr:nvSpPr>
            <xdr:cNvPr id="2061" name="J11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17</xdr:row>
          <xdr:rowOff>28575</xdr:rowOff>
        </xdr:from>
        <xdr:to>
          <xdr:col>9</xdr:col>
          <xdr:colOff>266700</xdr:colOff>
          <xdr:row>17</xdr:row>
          <xdr:rowOff>342900</xdr:rowOff>
        </xdr:to>
        <xdr:sp macro="" textlink="">
          <xdr:nvSpPr>
            <xdr:cNvPr id="2062" name="J11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20</xdr:row>
          <xdr:rowOff>38100</xdr:rowOff>
        </xdr:from>
        <xdr:to>
          <xdr:col>3</xdr:col>
          <xdr:colOff>257175</xdr:colOff>
          <xdr:row>20</xdr:row>
          <xdr:rowOff>361950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23</xdr:row>
          <xdr:rowOff>19050</xdr:rowOff>
        </xdr:from>
        <xdr:to>
          <xdr:col>3</xdr:col>
          <xdr:colOff>257175</xdr:colOff>
          <xdr:row>23</xdr:row>
          <xdr:rowOff>342900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19</xdr:row>
          <xdr:rowOff>9525</xdr:rowOff>
        </xdr:from>
        <xdr:to>
          <xdr:col>6</xdr:col>
          <xdr:colOff>247650</xdr:colOff>
          <xdr:row>19</xdr:row>
          <xdr:rowOff>333375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19</xdr:row>
          <xdr:rowOff>28575</xdr:rowOff>
        </xdr:from>
        <xdr:to>
          <xdr:col>9</xdr:col>
          <xdr:colOff>266700</xdr:colOff>
          <xdr:row>19</xdr:row>
          <xdr:rowOff>342900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20</xdr:row>
          <xdr:rowOff>38100</xdr:rowOff>
        </xdr:from>
        <xdr:to>
          <xdr:col>9</xdr:col>
          <xdr:colOff>266700</xdr:colOff>
          <xdr:row>20</xdr:row>
          <xdr:rowOff>361950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23</xdr:row>
          <xdr:rowOff>47625</xdr:rowOff>
        </xdr:from>
        <xdr:to>
          <xdr:col>6</xdr:col>
          <xdr:colOff>247650</xdr:colOff>
          <xdr:row>23</xdr:row>
          <xdr:rowOff>371475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23</xdr:row>
          <xdr:rowOff>19050</xdr:rowOff>
        </xdr:from>
        <xdr:to>
          <xdr:col>9</xdr:col>
          <xdr:colOff>266700</xdr:colOff>
          <xdr:row>23</xdr:row>
          <xdr:rowOff>342900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25</xdr:row>
          <xdr:rowOff>9525</xdr:rowOff>
        </xdr:from>
        <xdr:to>
          <xdr:col>6</xdr:col>
          <xdr:colOff>247650</xdr:colOff>
          <xdr:row>25</xdr:row>
          <xdr:rowOff>333375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25</xdr:row>
          <xdr:rowOff>19050</xdr:rowOff>
        </xdr:from>
        <xdr:to>
          <xdr:col>9</xdr:col>
          <xdr:colOff>266700</xdr:colOff>
          <xdr:row>25</xdr:row>
          <xdr:rowOff>342900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18</xdr:row>
          <xdr:rowOff>38100</xdr:rowOff>
        </xdr:from>
        <xdr:to>
          <xdr:col>3</xdr:col>
          <xdr:colOff>257175</xdr:colOff>
          <xdr:row>18</xdr:row>
          <xdr:rowOff>361950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18</xdr:row>
          <xdr:rowOff>9525</xdr:rowOff>
        </xdr:from>
        <xdr:to>
          <xdr:col>6</xdr:col>
          <xdr:colOff>247650</xdr:colOff>
          <xdr:row>18</xdr:row>
          <xdr:rowOff>333375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24</xdr:row>
          <xdr:rowOff>9525</xdr:rowOff>
        </xdr:from>
        <xdr:to>
          <xdr:col>6</xdr:col>
          <xdr:colOff>247650</xdr:colOff>
          <xdr:row>24</xdr:row>
          <xdr:rowOff>333375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26</xdr:row>
          <xdr:rowOff>19050</xdr:rowOff>
        </xdr:from>
        <xdr:to>
          <xdr:col>9</xdr:col>
          <xdr:colOff>266700</xdr:colOff>
          <xdr:row>26</xdr:row>
          <xdr:rowOff>342900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12</xdr:row>
          <xdr:rowOff>47625</xdr:rowOff>
        </xdr:from>
        <xdr:to>
          <xdr:col>9</xdr:col>
          <xdr:colOff>266700</xdr:colOff>
          <xdr:row>12</xdr:row>
          <xdr:rowOff>371475</xdr:rowOff>
        </xdr:to>
        <xdr:sp macro="" textlink="">
          <xdr:nvSpPr>
            <xdr:cNvPr id="2092" name="J11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0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24</xdr:row>
          <xdr:rowOff>47625</xdr:rowOff>
        </xdr:from>
        <xdr:to>
          <xdr:col>9</xdr:col>
          <xdr:colOff>266700</xdr:colOff>
          <xdr:row>24</xdr:row>
          <xdr:rowOff>371475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0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14</xdr:row>
          <xdr:rowOff>19050</xdr:rowOff>
        </xdr:from>
        <xdr:to>
          <xdr:col>3</xdr:col>
          <xdr:colOff>257175</xdr:colOff>
          <xdr:row>14</xdr:row>
          <xdr:rowOff>342900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0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14</xdr:row>
          <xdr:rowOff>28575</xdr:rowOff>
        </xdr:from>
        <xdr:to>
          <xdr:col>6</xdr:col>
          <xdr:colOff>247650</xdr:colOff>
          <xdr:row>14</xdr:row>
          <xdr:rowOff>342900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0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14</xdr:row>
          <xdr:rowOff>47625</xdr:rowOff>
        </xdr:from>
        <xdr:to>
          <xdr:col>9</xdr:col>
          <xdr:colOff>266700</xdr:colOff>
          <xdr:row>14</xdr:row>
          <xdr:rowOff>371475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0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504C3-3BAD-4B5C-9FB0-FE91A5DE632A}">
  <sheetPr>
    <pageSetUpPr fitToPage="1"/>
  </sheetPr>
  <dimension ref="A1:O68"/>
  <sheetViews>
    <sheetView showGridLines="0" tabSelected="1" zoomScale="85" zoomScaleNormal="85" zoomScaleSheetLayoutView="90" workbookViewId="0">
      <selection activeCell="A5" sqref="A5:M5"/>
    </sheetView>
  </sheetViews>
  <sheetFormatPr defaultRowHeight="18.75" x14ac:dyDescent="0.25"/>
  <cols>
    <col min="1" max="1" width="5" style="1" customWidth="1"/>
    <col min="2" max="2" width="18.125" style="1" customWidth="1"/>
    <col min="3" max="3" width="5.625" style="1" bestFit="1" customWidth="1"/>
    <col min="4" max="4" width="3.75" style="46" customWidth="1"/>
    <col min="5" max="5" width="17.625" style="1" customWidth="1"/>
    <col min="6" max="6" width="4" style="5" bestFit="1" customWidth="1"/>
    <col min="7" max="7" width="3.75" style="37" customWidth="1"/>
    <col min="8" max="8" width="17.625" style="1" customWidth="1"/>
    <col min="9" max="9" width="4" style="6" bestFit="1" customWidth="1"/>
    <col min="10" max="10" width="3.75" style="37" customWidth="1"/>
    <col min="11" max="11" width="17.625" style="1" customWidth="1"/>
    <col min="12" max="12" width="4.25" style="5" bestFit="1" customWidth="1"/>
    <col min="13" max="13" width="10.25" style="7" customWidth="1"/>
    <col min="14" max="16384" width="9" style="1"/>
  </cols>
  <sheetData>
    <row r="1" spans="1:13" x14ac:dyDescent="0.25">
      <c r="A1" s="100" t="s">
        <v>65</v>
      </c>
      <c r="B1" s="100"/>
    </row>
    <row r="2" spans="1:13" x14ac:dyDescent="0.25">
      <c r="A2" s="3"/>
      <c r="B2" s="3"/>
    </row>
    <row r="3" spans="1:13" s="4" customFormat="1" ht="21" x14ac:dyDescent="0.25">
      <c r="A3" s="2"/>
      <c r="B3" s="8" t="s">
        <v>0</v>
      </c>
      <c r="D3" s="46"/>
      <c r="F3" s="9"/>
      <c r="G3" s="38"/>
      <c r="I3" s="7"/>
      <c r="J3" s="38"/>
      <c r="L3" s="9"/>
      <c r="M3" s="7"/>
    </row>
    <row r="4" spans="1:13" x14ac:dyDescent="0.25">
      <c r="A4" s="2"/>
    </row>
    <row r="5" spans="1:13" s="12" customFormat="1" ht="24" customHeight="1" x14ac:dyDescent="0.25">
      <c r="A5" s="115" t="s">
        <v>1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</row>
    <row r="6" spans="1:13" s="12" customFormat="1" ht="24" customHeight="1" x14ac:dyDescent="0.25">
      <c r="A6" s="115"/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</row>
    <row r="7" spans="1:13" s="12" customFormat="1" ht="24" customHeight="1" x14ac:dyDescent="0.25">
      <c r="A7" s="115" t="s">
        <v>2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</row>
    <row r="8" spans="1:13" s="12" customFormat="1" ht="24.75" customHeight="1" thickBot="1" x14ac:dyDescent="0.3">
      <c r="A8" s="116"/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</row>
    <row r="9" spans="1:13" s="12" customFormat="1" ht="15" customHeight="1" x14ac:dyDescent="0.25">
      <c r="A9" s="101" t="s">
        <v>3</v>
      </c>
      <c r="B9" s="102"/>
      <c r="C9" s="107" t="s">
        <v>59</v>
      </c>
      <c r="D9" s="110" t="s">
        <v>4</v>
      </c>
      <c r="E9" s="102"/>
      <c r="F9" s="102"/>
      <c r="G9" s="102"/>
      <c r="H9" s="102"/>
      <c r="I9" s="102"/>
      <c r="J9" s="102"/>
      <c r="K9" s="102"/>
      <c r="L9" s="111"/>
      <c r="M9" s="18"/>
    </row>
    <row r="10" spans="1:13" s="12" customFormat="1" ht="19.5" x14ac:dyDescent="0.25">
      <c r="A10" s="103"/>
      <c r="B10" s="104"/>
      <c r="C10" s="108"/>
      <c r="D10" s="112" t="s">
        <v>5</v>
      </c>
      <c r="E10" s="113"/>
      <c r="F10" s="113"/>
      <c r="G10" s="113" t="s">
        <v>6</v>
      </c>
      <c r="H10" s="113"/>
      <c r="I10" s="113"/>
      <c r="J10" s="113" t="s">
        <v>7</v>
      </c>
      <c r="K10" s="113"/>
      <c r="L10" s="114"/>
      <c r="M10" s="95"/>
    </row>
    <row r="11" spans="1:13" s="12" customFormat="1" thickBot="1" x14ac:dyDescent="0.3">
      <c r="A11" s="105"/>
      <c r="B11" s="106"/>
      <c r="C11" s="109"/>
      <c r="D11" s="97" t="s">
        <v>60</v>
      </c>
      <c r="E11" s="98"/>
      <c r="F11" s="20">
        <v>1</v>
      </c>
      <c r="G11" s="99" t="s">
        <v>60</v>
      </c>
      <c r="H11" s="98"/>
      <c r="I11" s="20">
        <v>3</v>
      </c>
      <c r="J11" s="99" t="s">
        <v>60</v>
      </c>
      <c r="K11" s="98"/>
      <c r="L11" s="21">
        <v>5</v>
      </c>
      <c r="M11" s="96"/>
    </row>
    <row r="12" spans="1:13" s="12" customFormat="1" ht="33" customHeight="1" x14ac:dyDescent="0.25">
      <c r="A12" s="22" t="s">
        <v>8</v>
      </c>
      <c r="B12" s="23" t="s">
        <v>9</v>
      </c>
      <c r="C12" s="24">
        <v>1</v>
      </c>
      <c r="D12" s="47" t="b">
        <v>0</v>
      </c>
      <c r="E12" s="54" t="s">
        <v>10</v>
      </c>
      <c r="F12" s="60" t="str">
        <f>IF(D$12=TRUE,$C12*$F$11,"")</f>
        <v/>
      </c>
      <c r="G12" s="40" t="b">
        <v>0</v>
      </c>
      <c r="H12" s="54" t="s">
        <v>11</v>
      </c>
      <c r="I12" s="60" t="str">
        <f>IF($G12=TRUE,$C12*$I$11,"")</f>
        <v/>
      </c>
      <c r="J12" s="40" t="b">
        <v>0</v>
      </c>
      <c r="K12" s="54" t="s">
        <v>12</v>
      </c>
      <c r="L12" s="65" t="str">
        <f>IF($J12=TRUE,$C12*$L$11,"")</f>
        <v/>
      </c>
      <c r="M12" s="19" t="str">
        <f>IF(SUM($F12,$I12,$L12)=0,"",SUM($F12,$I12,$L12))</f>
        <v/>
      </c>
    </row>
    <row r="13" spans="1:13" s="12" customFormat="1" ht="33" customHeight="1" x14ac:dyDescent="0.25">
      <c r="A13" s="25" t="s">
        <v>13</v>
      </c>
      <c r="B13" s="26" t="s">
        <v>14</v>
      </c>
      <c r="C13" s="27">
        <v>2</v>
      </c>
      <c r="D13" s="48" t="b">
        <v>0</v>
      </c>
      <c r="E13" s="63" t="s">
        <v>15</v>
      </c>
      <c r="F13" s="61" t="str">
        <f>IF($D13=TRUE,$C13*$F$11,"")</f>
        <v/>
      </c>
      <c r="G13" s="41" t="b">
        <v>0</v>
      </c>
      <c r="H13" s="64" t="s">
        <v>16</v>
      </c>
      <c r="I13" s="62" t="str">
        <f t="shared" ref="I13:I26" si="0">IF($G13=TRUE,$C13*$I$11,"")</f>
        <v/>
      </c>
      <c r="J13" s="41" t="b">
        <v>0</v>
      </c>
      <c r="K13" s="64" t="s">
        <v>17</v>
      </c>
      <c r="L13" s="66" t="str">
        <f>IF($J13=TRUE,$C13*$L$11,"")</f>
        <v/>
      </c>
      <c r="M13" s="28" t="str">
        <f t="shared" ref="M13:M27" si="1">IF(SUM($F13,$I13,$L13)=0,"",SUM($F13,$I13,$L13))</f>
        <v/>
      </c>
    </row>
    <row r="14" spans="1:13" s="12" customFormat="1" ht="33" customHeight="1" x14ac:dyDescent="0.25">
      <c r="A14" s="75" t="s">
        <v>18</v>
      </c>
      <c r="B14" s="82" t="s">
        <v>63</v>
      </c>
      <c r="C14" s="76">
        <v>3</v>
      </c>
      <c r="D14" s="48" t="b">
        <v>0</v>
      </c>
      <c r="E14" s="64" t="s">
        <v>19</v>
      </c>
      <c r="F14" s="62" t="str">
        <f t="shared" ref="F14:F24" si="2">IF($D14=TRUE,$C14*$F$11,"")</f>
        <v/>
      </c>
      <c r="G14" s="42" t="b">
        <v>0</v>
      </c>
      <c r="H14" s="64" t="s">
        <v>20</v>
      </c>
      <c r="I14" s="62" t="str">
        <f t="shared" si="0"/>
        <v/>
      </c>
      <c r="J14" s="42" t="b">
        <v>0</v>
      </c>
      <c r="K14" s="64" t="s">
        <v>74</v>
      </c>
      <c r="L14" s="66" t="str">
        <f>IF($J14=TRUE,$C14*$L$11,"")</f>
        <v/>
      </c>
      <c r="M14" s="77" t="str">
        <f>IF(SUM($F14,$I14,$L14,F15,I15,L15,G16)=0,"",SUM($F14,$I14,$L14,F15,I15,L15,G16))</f>
        <v/>
      </c>
    </row>
    <row r="15" spans="1:13" s="12" customFormat="1" ht="33" customHeight="1" x14ac:dyDescent="0.25">
      <c r="A15" s="75"/>
      <c r="B15" s="82"/>
      <c r="C15" s="76"/>
      <c r="D15" s="48" t="b">
        <v>0</v>
      </c>
      <c r="E15" s="64" t="s">
        <v>75</v>
      </c>
      <c r="F15" s="61" t="str">
        <f>IF($D15=TRUE,$C$18*$L$11+9,"")</f>
        <v/>
      </c>
      <c r="G15" s="41" t="b">
        <v>0</v>
      </c>
      <c r="H15" s="64" t="s">
        <v>76</v>
      </c>
      <c r="I15" s="61" t="str">
        <f>IF($G15=TRUE,$C$18*$L$11+9+9,"")</f>
        <v/>
      </c>
      <c r="J15" s="41" t="b">
        <v>0</v>
      </c>
      <c r="K15" s="64" t="s">
        <v>77</v>
      </c>
      <c r="L15" s="66" t="str">
        <f>IF($J15=TRUE,$C$18*$L$11+9+9+9,"")</f>
        <v/>
      </c>
      <c r="M15" s="77"/>
    </row>
    <row r="16" spans="1:13" s="12" customFormat="1" ht="33" customHeight="1" x14ac:dyDescent="0.35">
      <c r="A16" s="75"/>
      <c r="B16" s="82"/>
      <c r="C16" s="76"/>
      <c r="D16" s="53" t="s">
        <v>72</v>
      </c>
      <c r="E16" s="57"/>
      <c r="F16" s="55" t="s">
        <v>64</v>
      </c>
      <c r="G16" s="58" t="str">
        <f>IF(E16&lt;50,"",19+INT((E16-50)/25)*9)</f>
        <v/>
      </c>
      <c r="H16" s="83" t="s">
        <v>73</v>
      </c>
      <c r="I16" s="84"/>
      <c r="J16" s="84"/>
      <c r="K16" s="84"/>
      <c r="L16" s="85"/>
      <c r="M16" s="77"/>
    </row>
    <row r="17" spans="1:15" s="12" customFormat="1" ht="33" customHeight="1" x14ac:dyDescent="0.25">
      <c r="A17" s="25" t="s">
        <v>21</v>
      </c>
      <c r="B17" s="26" t="s">
        <v>22</v>
      </c>
      <c r="C17" s="27">
        <v>2</v>
      </c>
      <c r="D17" s="48" t="b">
        <v>0</v>
      </c>
      <c r="E17" s="64" t="s">
        <v>23</v>
      </c>
      <c r="F17" s="61" t="str">
        <f t="shared" si="2"/>
        <v/>
      </c>
      <c r="G17" s="41" t="b">
        <v>0</v>
      </c>
      <c r="H17" s="64" t="s">
        <v>24</v>
      </c>
      <c r="I17" s="61" t="str">
        <f t="shared" si="0"/>
        <v/>
      </c>
      <c r="J17" s="41" t="b">
        <v>0</v>
      </c>
      <c r="K17" s="64" t="s">
        <v>25</v>
      </c>
      <c r="L17" s="66" t="str">
        <f>IF($J17=TRUE,$C17*$L$11,"")</f>
        <v/>
      </c>
      <c r="M17" s="28" t="str">
        <f t="shared" si="1"/>
        <v/>
      </c>
    </row>
    <row r="18" spans="1:15" s="12" customFormat="1" ht="33" customHeight="1" x14ac:dyDescent="0.25">
      <c r="A18" s="25" t="s">
        <v>26</v>
      </c>
      <c r="B18" s="26" t="s">
        <v>27</v>
      </c>
      <c r="C18" s="27">
        <v>2</v>
      </c>
      <c r="D18" s="48" t="b">
        <v>0</v>
      </c>
      <c r="E18" s="64" t="s">
        <v>28</v>
      </c>
      <c r="F18" s="61" t="str">
        <f t="shared" si="2"/>
        <v/>
      </c>
      <c r="G18" s="41" t="b">
        <v>0</v>
      </c>
      <c r="H18" s="64" t="s">
        <v>29</v>
      </c>
      <c r="I18" s="61" t="str">
        <f t="shared" si="0"/>
        <v/>
      </c>
      <c r="J18" s="41" t="b">
        <v>0</v>
      </c>
      <c r="K18" s="64" t="s">
        <v>30</v>
      </c>
      <c r="L18" s="66" t="str">
        <f>IF($J18=TRUE,$C18*$L$11,"")</f>
        <v/>
      </c>
      <c r="M18" s="28" t="str">
        <f t="shared" si="1"/>
        <v/>
      </c>
    </row>
    <row r="19" spans="1:15" s="12" customFormat="1" ht="33" customHeight="1" x14ac:dyDescent="0.25">
      <c r="A19" s="25" t="s">
        <v>61</v>
      </c>
      <c r="B19" s="26" t="s">
        <v>31</v>
      </c>
      <c r="C19" s="27">
        <v>5</v>
      </c>
      <c r="D19" s="49" t="b">
        <v>0</v>
      </c>
      <c r="E19" s="64" t="s">
        <v>32</v>
      </c>
      <c r="F19" s="61" t="str">
        <f t="shared" si="2"/>
        <v/>
      </c>
      <c r="G19" s="41" t="b">
        <v>0</v>
      </c>
      <c r="H19" s="64" t="s">
        <v>66</v>
      </c>
      <c r="I19" s="61" t="str">
        <f t="shared" si="0"/>
        <v/>
      </c>
      <c r="J19" s="78"/>
      <c r="K19" s="78"/>
      <c r="L19" s="79"/>
      <c r="M19" s="28" t="str">
        <f t="shared" si="1"/>
        <v/>
      </c>
    </row>
    <row r="20" spans="1:15" s="12" customFormat="1" ht="33" customHeight="1" x14ac:dyDescent="0.25">
      <c r="A20" s="25" t="s">
        <v>62</v>
      </c>
      <c r="B20" s="29" t="s">
        <v>33</v>
      </c>
      <c r="C20" s="27">
        <v>5</v>
      </c>
      <c r="D20" s="80"/>
      <c r="E20" s="81"/>
      <c r="F20" s="81"/>
      <c r="G20" s="41" t="b">
        <v>0</v>
      </c>
      <c r="H20" s="64" t="s">
        <v>34</v>
      </c>
      <c r="I20" s="61" t="str">
        <f t="shared" si="0"/>
        <v/>
      </c>
      <c r="J20" s="41" t="b">
        <v>0</v>
      </c>
      <c r="K20" s="64" t="s">
        <v>35</v>
      </c>
      <c r="L20" s="67" t="str">
        <f>IF($J20=TRUE,$C20*$L$11,"")</f>
        <v/>
      </c>
      <c r="M20" s="28" t="str">
        <f t="shared" si="1"/>
        <v/>
      </c>
    </row>
    <row r="21" spans="1:15" s="12" customFormat="1" ht="33" customHeight="1" x14ac:dyDescent="0.25">
      <c r="A21" s="25" t="s">
        <v>36</v>
      </c>
      <c r="B21" s="26" t="s">
        <v>37</v>
      </c>
      <c r="C21" s="27">
        <v>3</v>
      </c>
      <c r="D21" s="48" t="b">
        <v>0</v>
      </c>
      <c r="E21" s="64" t="s">
        <v>38</v>
      </c>
      <c r="F21" s="62" t="str">
        <f t="shared" si="2"/>
        <v/>
      </c>
      <c r="G21" s="81"/>
      <c r="H21" s="81"/>
      <c r="I21" s="81"/>
      <c r="J21" s="41" t="b">
        <v>0</v>
      </c>
      <c r="K21" s="64" t="s">
        <v>39</v>
      </c>
      <c r="L21" s="67" t="str">
        <f>IF($J21=TRUE,$C21*$L$11,"")</f>
        <v/>
      </c>
      <c r="M21" s="28" t="str">
        <f t="shared" si="1"/>
        <v/>
      </c>
    </row>
    <row r="22" spans="1:15" s="12" customFormat="1" ht="33" customHeight="1" x14ac:dyDescent="0.35">
      <c r="A22" s="25" t="s">
        <v>40</v>
      </c>
      <c r="B22" s="26" t="s">
        <v>41</v>
      </c>
      <c r="C22" s="27">
        <v>3</v>
      </c>
      <c r="D22" s="53" t="s">
        <v>70</v>
      </c>
      <c r="E22" s="57"/>
      <c r="F22" s="56" t="s">
        <v>71</v>
      </c>
      <c r="G22" s="59" t="str">
        <f>IF(C22*E22=0,"",C22*E22)</f>
        <v/>
      </c>
      <c r="H22" s="92" t="s">
        <v>68</v>
      </c>
      <c r="I22" s="93"/>
      <c r="J22" s="93"/>
      <c r="K22" s="93"/>
      <c r="L22" s="94"/>
      <c r="M22" s="28" t="str">
        <f>IF(G22=0,"",G22)</f>
        <v/>
      </c>
    </row>
    <row r="23" spans="1:15" s="12" customFormat="1" ht="33" customHeight="1" x14ac:dyDescent="0.35">
      <c r="A23" s="25" t="s">
        <v>42</v>
      </c>
      <c r="B23" s="26" t="s">
        <v>43</v>
      </c>
      <c r="C23" s="27">
        <v>2</v>
      </c>
      <c r="D23" s="53" t="s">
        <v>70</v>
      </c>
      <c r="E23" s="57"/>
      <c r="F23" s="56" t="s">
        <v>71</v>
      </c>
      <c r="G23" s="59" t="str">
        <f>IF(C23*E23=0,"",C23*E23)</f>
        <v/>
      </c>
      <c r="H23" s="92" t="s">
        <v>69</v>
      </c>
      <c r="I23" s="93"/>
      <c r="J23" s="93"/>
      <c r="K23" s="93"/>
      <c r="L23" s="94"/>
      <c r="M23" s="28" t="str">
        <f>IF(G23=0,"",G23)</f>
        <v/>
      </c>
    </row>
    <row r="24" spans="1:15" s="12" customFormat="1" ht="33" customHeight="1" x14ac:dyDescent="0.25">
      <c r="A24" s="25" t="s">
        <v>44</v>
      </c>
      <c r="B24" s="26" t="s">
        <v>45</v>
      </c>
      <c r="C24" s="27">
        <v>2</v>
      </c>
      <c r="D24" s="48" t="b">
        <v>0</v>
      </c>
      <c r="E24" s="64" t="s">
        <v>23</v>
      </c>
      <c r="F24" s="62" t="str">
        <f t="shared" si="2"/>
        <v/>
      </c>
      <c r="G24" s="41" t="b">
        <v>0</v>
      </c>
      <c r="H24" s="64" t="s">
        <v>46</v>
      </c>
      <c r="I24" s="61" t="str">
        <f t="shared" si="0"/>
        <v/>
      </c>
      <c r="J24" s="41" t="b">
        <v>0</v>
      </c>
      <c r="K24" s="68" t="s">
        <v>47</v>
      </c>
      <c r="L24" s="66" t="str">
        <f t="shared" ref="L24:L25" si="3">IF($J24=TRUE,$C24*$L$11,"")</f>
        <v/>
      </c>
      <c r="M24" s="28" t="str">
        <f t="shared" si="1"/>
        <v/>
      </c>
    </row>
    <row r="25" spans="1:15" s="12" customFormat="1" ht="33" customHeight="1" x14ac:dyDescent="0.25">
      <c r="A25" s="25" t="s">
        <v>48</v>
      </c>
      <c r="B25" s="26" t="s">
        <v>49</v>
      </c>
      <c r="C25" s="27">
        <v>3</v>
      </c>
      <c r="D25" s="80"/>
      <c r="E25" s="81"/>
      <c r="F25" s="81"/>
      <c r="G25" s="41" t="b">
        <v>0</v>
      </c>
      <c r="H25" s="68" t="s">
        <v>50</v>
      </c>
      <c r="I25" s="61" t="str">
        <f t="shared" si="0"/>
        <v/>
      </c>
      <c r="J25" s="41" t="b">
        <v>0</v>
      </c>
      <c r="K25" s="64" t="s">
        <v>51</v>
      </c>
      <c r="L25" s="66" t="str">
        <f t="shared" si="3"/>
        <v/>
      </c>
      <c r="M25" s="28" t="str">
        <f t="shared" si="1"/>
        <v/>
      </c>
      <c r="O25" s="36"/>
    </row>
    <row r="26" spans="1:15" s="12" customFormat="1" ht="33" customHeight="1" x14ac:dyDescent="0.25">
      <c r="A26" s="25" t="s">
        <v>52</v>
      </c>
      <c r="B26" s="30" t="s">
        <v>53</v>
      </c>
      <c r="C26" s="27">
        <v>1</v>
      </c>
      <c r="D26" s="80"/>
      <c r="E26" s="81"/>
      <c r="F26" s="81"/>
      <c r="G26" s="41" t="b">
        <v>0</v>
      </c>
      <c r="H26" s="64" t="s">
        <v>54</v>
      </c>
      <c r="I26" s="61" t="str">
        <f t="shared" si="0"/>
        <v/>
      </c>
      <c r="J26" s="41" t="b">
        <v>0</v>
      </c>
      <c r="K26" s="72" t="s">
        <v>78</v>
      </c>
      <c r="L26" s="66" t="str">
        <f>IF($J26=TRUE,$C26*$L$11,"")</f>
        <v/>
      </c>
      <c r="M26" s="28" t="str">
        <f t="shared" si="1"/>
        <v/>
      </c>
    </row>
    <row r="27" spans="1:15" s="12" customFormat="1" ht="33" customHeight="1" thickBot="1" x14ac:dyDescent="0.3">
      <c r="A27" s="31" t="s">
        <v>55</v>
      </c>
      <c r="B27" s="32" t="s">
        <v>56</v>
      </c>
      <c r="C27" s="33">
        <v>3</v>
      </c>
      <c r="D27" s="89"/>
      <c r="E27" s="90"/>
      <c r="F27" s="91"/>
      <c r="G27" s="70"/>
      <c r="H27" s="71"/>
      <c r="I27" s="69"/>
      <c r="J27" s="45" t="b">
        <v>0</v>
      </c>
      <c r="K27" s="73" t="s">
        <v>67</v>
      </c>
      <c r="L27" s="74" t="str">
        <f>IF($J27=TRUE,$C27*$L$11,"")</f>
        <v/>
      </c>
      <c r="M27" s="34" t="str">
        <f t="shared" si="1"/>
        <v/>
      </c>
    </row>
    <row r="28" spans="1:15" s="12" customFormat="1" ht="33" customHeight="1" thickBot="1" x14ac:dyDescent="0.3">
      <c r="A28" s="86" t="s">
        <v>57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8"/>
      <c r="M28" s="35" t="str">
        <f>IF(SUM(M12:M27)=0,"",SUM(M12:M27))</f>
        <v/>
      </c>
    </row>
    <row r="29" spans="1:15" s="12" customFormat="1" ht="24" x14ac:dyDescent="0.25">
      <c r="A29" s="13"/>
      <c r="B29" s="13"/>
      <c r="C29" s="13"/>
      <c r="D29" s="50"/>
      <c r="E29" s="13"/>
      <c r="F29" s="14"/>
      <c r="G29" s="43"/>
      <c r="H29" s="13"/>
      <c r="I29" s="14"/>
      <c r="J29" s="43"/>
      <c r="K29" s="13"/>
      <c r="L29" s="15"/>
      <c r="M29" s="16"/>
    </row>
    <row r="30" spans="1:15" s="12" customFormat="1" ht="18" x14ac:dyDescent="0.25">
      <c r="A30" s="11" t="s">
        <v>58</v>
      </c>
      <c r="D30" s="39"/>
      <c r="G30" s="39"/>
      <c r="J30" s="39"/>
      <c r="L30" s="17"/>
    </row>
    <row r="31" spans="1:15" x14ac:dyDescent="0.25">
      <c r="A31" s="3"/>
    </row>
    <row r="32" spans="1:15" s="8" customFormat="1" ht="21" x14ac:dyDescent="0.25">
      <c r="D32" s="51"/>
      <c r="G32" s="44"/>
      <c r="J32" s="44"/>
      <c r="L32" s="10"/>
      <c r="M32" s="7"/>
    </row>
    <row r="33" spans="4:6" x14ac:dyDescent="0.25">
      <c r="D33" s="52"/>
      <c r="F33" s="6"/>
    </row>
    <row r="34" spans="4:6" x14ac:dyDescent="0.25">
      <c r="D34" s="52"/>
      <c r="F34" s="6"/>
    </row>
    <row r="35" spans="4:6" x14ac:dyDescent="0.25">
      <c r="D35" s="52"/>
      <c r="F35" s="6"/>
    </row>
    <row r="36" spans="4:6" x14ac:dyDescent="0.25">
      <c r="D36" s="52"/>
      <c r="F36" s="6"/>
    </row>
    <row r="37" spans="4:6" x14ac:dyDescent="0.25">
      <c r="D37" s="52"/>
      <c r="F37" s="6"/>
    </row>
    <row r="38" spans="4:6" x14ac:dyDescent="0.25">
      <c r="D38" s="52"/>
      <c r="F38" s="6"/>
    </row>
    <row r="39" spans="4:6" x14ac:dyDescent="0.25">
      <c r="D39" s="52"/>
      <c r="F39" s="6"/>
    </row>
    <row r="40" spans="4:6" x14ac:dyDescent="0.25">
      <c r="D40" s="52"/>
      <c r="F40" s="6"/>
    </row>
    <row r="41" spans="4:6" x14ac:dyDescent="0.25">
      <c r="D41" s="52"/>
      <c r="F41" s="6"/>
    </row>
    <row r="42" spans="4:6" x14ac:dyDescent="0.25">
      <c r="D42" s="52"/>
      <c r="F42" s="6"/>
    </row>
    <row r="43" spans="4:6" x14ac:dyDescent="0.25">
      <c r="D43" s="52"/>
      <c r="F43" s="6"/>
    </row>
    <row r="44" spans="4:6" x14ac:dyDescent="0.25">
      <c r="D44" s="52"/>
      <c r="F44" s="6"/>
    </row>
    <row r="45" spans="4:6" x14ac:dyDescent="0.25">
      <c r="D45" s="52"/>
      <c r="F45" s="6"/>
    </row>
    <row r="46" spans="4:6" x14ac:dyDescent="0.25">
      <c r="D46" s="52"/>
      <c r="F46" s="6"/>
    </row>
    <row r="47" spans="4:6" x14ac:dyDescent="0.25">
      <c r="D47" s="52"/>
      <c r="F47" s="6"/>
    </row>
    <row r="48" spans="4:6" x14ac:dyDescent="0.25">
      <c r="D48" s="52"/>
      <c r="F48" s="6"/>
    </row>
    <row r="49" spans="4:6" x14ac:dyDescent="0.25">
      <c r="D49" s="52"/>
      <c r="F49" s="6"/>
    </row>
    <row r="50" spans="4:6" x14ac:dyDescent="0.25">
      <c r="D50" s="52"/>
      <c r="F50" s="6"/>
    </row>
    <row r="51" spans="4:6" x14ac:dyDescent="0.25">
      <c r="D51" s="52"/>
      <c r="F51" s="6"/>
    </row>
    <row r="52" spans="4:6" x14ac:dyDescent="0.25">
      <c r="D52" s="52"/>
      <c r="F52" s="6"/>
    </row>
    <row r="53" spans="4:6" x14ac:dyDescent="0.25">
      <c r="D53" s="52"/>
      <c r="F53" s="6"/>
    </row>
    <row r="54" spans="4:6" x14ac:dyDescent="0.25">
      <c r="D54" s="52"/>
      <c r="F54" s="6"/>
    </row>
    <row r="55" spans="4:6" x14ac:dyDescent="0.25">
      <c r="D55" s="52"/>
      <c r="F55" s="6"/>
    </row>
    <row r="56" spans="4:6" x14ac:dyDescent="0.25">
      <c r="D56" s="52"/>
      <c r="F56" s="6"/>
    </row>
    <row r="57" spans="4:6" x14ac:dyDescent="0.25">
      <c r="D57" s="52"/>
      <c r="F57" s="6"/>
    </row>
    <row r="58" spans="4:6" x14ac:dyDescent="0.25">
      <c r="D58" s="52"/>
      <c r="F58" s="6"/>
    </row>
    <row r="59" spans="4:6" x14ac:dyDescent="0.25">
      <c r="D59" s="52"/>
      <c r="F59" s="6"/>
    </row>
    <row r="60" spans="4:6" x14ac:dyDescent="0.25">
      <c r="D60" s="52"/>
      <c r="F60" s="6"/>
    </row>
    <row r="61" spans="4:6" x14ac:dyDescent="0.25">
      <c r="D61" s="52"/>
      <c r="F61" s="6"/>
    </row>
    <row r="62" spans="4:6" x14ac:dyDescent="0.25">
      <c r="D62" s="52"/>
      <c r="F62" s="6"/>
    </row>
    <row r="63" spans="4:6" x14ac:dyDescent="0.25">
      <c r="D63" s="52"/>
      <c r="F63" s="6"/>
    </row>
    <row r="64" spans="4:6" x14ac:dyDescent="0.25">
      <c r="D64" s="52"/>
      <c r="F64" s="6"/>
    </row>
    <row r="65" spans="4:6" x14ac:dyDescent="0.25">
      <c r="D65" s="52"/>
      <c r="F65" s="6"/>
    </row>
    <row r="66" spans="4:6" x14ac:dyDescent="0.25">
      <c r="D66" s="52"/>
      <c r="F66" s="6"/>
    </row>
    <row r="67" spans="4:6" x14ac:dyDescent="0.25">
      <c r="D67" s="52"/>
      <c r="F67" s="6"/>
    </row>
    <row r="68" spans="4:6" x14ac:dyDescent="0.25">
      <c r="D68" s="52"/>
      <c r="F68" s="6"/>
    </row>
  </sheetData>
  <sheetProtection sheet="1" selectLockedCells="1"/>
  <mergeCells count="29">
    <mergeCell ref="M10:M11"/>
    <mergeCell ref="D11:E11"/>
    <mergeCell ref="G11:H11"/>
    <mergeCell ref="J11:K11"/>
    <mergeCell ref="A1:B1"/>
    <mergeCell ref="A9:B11"/>
    <mergeCell ref="C9:C11"/>
    <mergeCell ref="D9:L9"/>
    <mergeCell ref="D10:F10"/>
    <mergeCell ref="G10:I10"/>
    <mergeCell ref="J10:L10"/>
    <mergeCell ref="A5:M5"/>
    <mergeCell ref="A7:M7"/>
    <mergeCell ref="A6:M6"/>
    <mergeCell ref="A8:M8"/>
    <mergeCell ref="A28:L28"/>
    <mergeCell ref="D25:F25"/>
    <mergeCell ref="D26:F26"/>
    <mergeCell ref="D27:F27"/>
    <mergeCell ref="G21:I21"/>
    <mergeCell ref="H22:L22"/>
    <mergeCell ref="H23:L23"/>
    <mergeCell ref="A14:A16"/>
    <mergeCell ref="C14:C16"/>
    <mergeCell ref="M14:M16"/>
    <mergeCell ref="J19:L19"/>
    <mergeCell ref="D20:F20"/>
    <mergeCell ref="B14:B16"/>
    <mergeCell ref="H16:L16"/>
  </mergeCells>
  <phoneticPr fontId="1"/>
  <dataValidations count="3">
    <dataValidation type="whole" operator="greaterThanOrEqual" allowBlank="1" showInputMessage="1" showErrorMessage="1" sqref="D19" xr:uid="{F0F52971-39BA-48DB-BFC7-234DF18E21AC}">
      <formula1>0</formula1>
    </dataValidation>
    <dataValidation type="whole" operator="greaterThanOrEqual" allowBlank="1" showInputMessage="1" showErrorMessage="1" sqref="E16" xr:uid="{A210D73F-CD00-4762-84C7-FBD9219930F2}">
      <formula1>50</formula1>
    </dataValidation>
    <dataValidation operator="greaterThanOrEqual" allowBlank="1" showInputMessage="1" showErrorMessage="1" sqref="H16" xr:uid="{4207375A-847F-4FAF-A658-E3CA9305116F}"/>
  </dataValidations>
  <pageMargins left="0.70866141732283472" right="0.70866141732283472" top="0.74803149606299213" bottom="0.74803149606299213" header="0.31496062992125984" footer="0.31496062992125984"/>
  <pageSetup paperSize="9" scale="76" fitToHeight="0" orientation="portrait" r:id="rId1"/>
  <headerFooter>
    <oddHeader>&amp;L新潟県立がんセンター新潟病院　2026年9月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11">
              <controlPr defaultSize="0" autoFill="0" autoLine="0" autoPict="0">
                <anchor moveWithCells="1">
                  <from>
                    <xdr:col>3</xdr:col>
                    <xdr:colOff>38100</xdr:colOff>
                    <xdr:row>11</xdr:row>
                    <xdr:rowOff>38100</xdr:rowOff>
                  </from>
                  <to>
                    <xdr:col>3</xdr:col>
                    <xdr:colOff>257175</xdr:colOff>
                    <xdr:row>11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G11">
              <controlPr defaultSize="0" autoFill="0" autoLine="0" autoPict="0">
                <anchor moveWithCells="1">
                  <from>
                    <xdr:col>6</xdr:col>
                    <xdr:colOff>28575</xdr:colOff>
                    <xdr:row>11</xdr:row>
                    <xdr:rowOff>9525</xdr:rowOff>
                  </from>
                  <to>
                    <xdr:col>6</xdr:col>
                    <xdr:colOff>247650</xdr:colOff>
                    <xdr:row>11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J11">
              <controlPr defaultSize="0" autoFill="0" autoLine="0" autoPict="0">
                <anchor moveWithCells="1">
                  <from>
                    <xdr:col>9</xdr:col>
                    <xdr:colOff>47625</xdr:colOff>
                    <xdr:row>11</xdr:row>
                    <xdr:rowOff>28575</xdr:rowOff>
                  </from>
                  <to>
                    <xdr:col>9</xdr:col>
                    <xdr:colOff>266700</xdr:colOff>
                    <xdr:row>11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11">
              <controlPr defaultSize="0" autoFill="0" autoLine="0" autoPict="0">
                <anchor moveWithCells="1">
                  <from>
                    <xdr:col>3</xdr:col>
                    <xdr:colOff>38100</xdr:colOff>
                    <xdr:row>12</xdr:row>
                    <xdr:rowOff>19050</xdr:rowOff>
                  </from>
                  <to>
                    <xdr:col>3</xdr:col>
                    <xdr:colOff>257175</xdr:colOff>
                    <xdr:row>12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11">
              <controlPr defaultSize="0" autoFill="0" autoLine="0" autoPict="0">
                <anchor moveWithCells="1">
                  <from>
                    <xdr:col>3</xdr:col>
                    <xdr:colOff>38100</xdr:colOff>
                    <xdr:row>13</xdr:row>
                    <xdr:rowOff>19050</xdr:rowOff>
                  </from>
                  <to>
                    <xdr:col>3</xdr:col>
                    <xdr:colOff>257175</xdr:colOff>
                    <xdr:row>13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11">
              <controlPr defaultSize="0" autoFill="0" autoLine="0" autoPict="0">
                <anchor moveWithCells="1">
                  <from>
                    <xdr:col>3</xdr:col>
                    <xdr:colOff>38100</xdr:colOff>
                    <xdr:row>16</xdr:row>
                    <xdr:rowOff>19050</xdr:rowOff>
                  </from>
                  <to>
                    <xdr:col>3</xdr:col>
                    <xdr:colOff>257175</xdr:colOff>
                    <xdr:row>16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D11">
              <controlPr defaultSize="0" autoFill="0" autoLine="0" autoPict="0">
                <anchor moveWithCells="1">
                  <from>
                    <xdr:col>3</xdr:col>
                    <xdr:colOff>38100</xdr:colOff>
                    <xdr:row>17</xdr:row>
                    <xdr:rowOff>19050</xdr:rowOff>
                  </from>
                  <to>
                    <xdr:col>3</xdr:col>
                    <xdr:colOff>257175</xdr:colOff>
                    <xdr:row>17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G11">
              <controlPr defaultSize="0" autoFill="0" autoLine="0" autoPict="0">
                <anchor moveWithCells="1">
                  <from>
                    <xdr:col>6</xdr:col>
                    <xdr:colOff>28575</xdr:colOff>
                    <xdr:row>12</xdr:row>
                    <xdr:rowOff>9525</xdr:rowOff>
                  </from>
                  <to>
                    <xdr:col>6</xdr:col>
                    <xdr:colOff>247650</xdr:colOff>
                    <xdr:row>12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G11">
              <controlPr defaultSize="0" autoFill="0" autoLine="0" autoPict="0">
                <anchor moveWithCells="1">
                  <from>
                    <xdr:col>6</xdr:col>
                    <xdr:colOff>28575</xdr:colOff>
                    <xdr:row>13</xdr:row>
                    <xdr:rowOff>47625</xdr:rowOff>
                  </from>
                  <to>
                    <xdr:col>6</xdr:col>
                    <xdr:colOff>247650</xdr:colOff>
                    <xdr:row>13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G11">
              <controlPr defaultSize="0" autoFill="0" autoLine="0" autoPict="0">
                <anchor moveWithCells="1">
                  <from>
                    <xdr:col>6</xdr:col>
                    <xdr:colOff>28575</xdr:colOff>
                    <xdr:row>16</xdr:row>
                    <xdr:rowOff>9525</xdr:rowOff>
                  </from>
                  <to>
                    <xdr:col>6</xdr:col>
                    <xdr:colOff>247650</xdr:colOff>
                    <xdr:row>16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G11">
              <controlPr defaultSize="0" autoFill="0" autoLine="0" autoPict="0">
                <anchor moveWithCells="1">
                  <from>
                    <xdr:col>6</xdr:col>
                    <xdr:colOff>28575</xdr:colOff>
                    <xdr:row>17</xdr:row>
                    <xdr:rowOff>9525</xdr:rowOff>
                  </from>
                  <to>
                    <xdr:col>6</xdr:col>
                    <xdr:colOff>247650</xdr:colOff>
                    <xdr:row>17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J11">
              <controlPr defaultSize="0" autoFill="0" autoLine="0" autoPict="0">
                <anchor moveWithCells="1">
                  <from>
                    <xdr:col>9</xdr:col>
                    <xdr:colOff>47625</xdr:colOff>
                    <xdr:row>13</xdr:row>
                    <xdr:rowOff>47625</xdr:rowOff>
                  </from>
                  <to>
                    <xdr:col>9</xdr:col>
                    <xdr:colOff>266700</xdr:colOff>
                    <xdr:row>13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J11">
              <controlPr defaultSize="0" autoFill="0" autoLine="0" autoPict="0">
                <anchor moveWithCells="1">
                  <from>
                    <xdr:col>9</xdr:col>
                    <xdr:colOff>47625</xdr:colOff>
                    <xdr:row>16</xdr:row>
                    <xdr:rowOff>28575</xdr:rowOff>
                  </from>
                  <to>
                    <xdr:col>9</xdr:col>
                    <xdr:colOff>266700</xdr:colOff>
                    <xdr:row>16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J11">
              <controlPr defaultSize="0" autoFill="0" autoLine="0" autoPict="0">
                <anchor moveWithCells="1">
                  <from>
                    <xdr:col>9</xdr:col>
                    <xdr:colOff>47625</xdr:colOff>
                    <xdr:row>17</xdr:row>
                    <xdr:rowOff>28575</xdr:rowOff>
                  </from>
                  <to>
                    <xdr:col>9</xdr:col>
                    <xdr:colOff>266700</xdr:colOff>
                    <xdr:row>17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8" name="Check Box 17">
              <controlPr defaultSize="0" autoFill="0" autoLine="0" autoPict="0">
                <anchor moveWithCells="1">
                  <from>
                    <xdr:col>3</xdr:col>
                    <xdr:colOff>38100</xdr:colOff>
                    <xdr:row>20</xdr:row>
                    <xdr:rowOff>38100</xdr:rowOff>
                  </from>
                  <to>
                    <xdr:col>3</xdr:col>
                    <xdr:colOff>257175</xdr:colOff>
                    <xdr:row>20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9" name="Check Box 21">
              <controlPr defaultSize="0" autoFill="0" autoLine="0" autoPict="0">
                <anchor moveWithCells="1">
                  <from>
                    <xdr:col>3</xdr:col>
                    <xdr:colOff>38100</xdr:colOff>
                    <xdr:row>23</xdr:row>
                    <xdr:rowOff>19050</xdr:rowOff>
                  </from>
                  <to>
                    <xdr:col>3</xdr:col>
                    <xdr:colOff>257175</xdr:colOff>
                    <xdr:row>23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0" name="Check Box 24">
              <controlPr defaultSize="0" autoFill="0" autoLine="0" autoPict="0">
                <anchor moveWithCells="1">
                  <from>
                    <xdr:col>6</xdr:col>
                    <xdr:colOff>28575</xdr:colOff>
                    <xdr:row>19</xdr:row>
                    <xdr:rowOff>9525</xdr:rowOff>
                  </from>
                  <to>
                    <xdr:col>6</xdr:col>
                    <xdr:colOff>247650</xdr:colOff>
                    <xdr:row>19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1" name="Check Box 26">
              <controlPr defaultSize="0" autoFill="0" autoLine="0" autoPict="0">
                <anchor moveWithCells="1">
                  <from>
                    <xdr:col>9</xdr:col>
                    <xdr:colOff>47625</xdr:colOff>
                    <xdr:row>19</xdr:row>
                    <xdr:rowOff>28575</xdr:rowOff>
                  </from>
                  <to>
                    <xdr:col>9</xdr:col>
                    <xdr:colOff>266700</xdr:colOff>
                    <xdr:row>19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2" name="Check Box 27">
              <controlPr defaultSize="0" autoFill="0" autoLine="0" autoPict="0">
                <anchor moveWithCells="1">
                  <from>
                    <xdr:col>9</xdr:col>
                    <xdr:colOff>47625</xdr:colOff>
                    <xdr:row>20</xdr:row>
                    <xdr:rowOff>38100</xdr:rowOff>
                  </from>
                  <to>
                    <xdr:col>9</xdr:col>
                    <xdr:colOff>266700</xdr:colOff>
                    <xdr:row>20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23" name="Check Box 32">
              <controlPr defaultSize="0" autoFill="0" autoLine="0" autoPict="0">
                <anchor moveWithCells="1">
                  <from>
                    <xdr:col>6</xdr:col>
                    <xdr:colOff>28575</xdr:colOff>
                    <xdr:row>23</xdr:row>
                    <xdr:rowOff>47625</xdr:rowOff>
                  </from>
                  <to>
                    <xdr:col>6</xdr:col>
                    <xdr:colOff>247650</xdr:colOff>
                    <xdr:row>23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24" name="Check Box 36">
              <controlPr defaultSize="0" autoFill="0" autoLine="0" autoPict="0">
                <anchor moveWithCells="1">
                  <from>
                    <xdr:col>9</xdr:col>
                    <xdr:colOff>47625</xdr:colOff>
                    <xdr:row>23</xdr:row>
                    <xdr:rowOff>19050</xdr:rowOff>
                  </from>
                  <to>
                    <xdr:col>9</xdr:col>
                    <xdr:colOff>266700</xdr:colOff>
                    <xdr:row>23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25" name="Check Box 37">
              <controlPr defaultSize="0" autoFill="0" autoLine="0" autoPict="0">
                <anchor moveWithCells="1">
                  <from>
                    <xdr:col>6</xdr:col>
                    <xdr:colOff>28575</xdr:colOff>
                    <xdr:row>25</xdr:row>
                    <xdr:rowOff>9525</xdr:rowOff>
                  </from>
                  <to>
                    <xdr:col>6</xdr:col>
                    <xdr:colOff>247650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26" name="Check Box 38">
              <controlPr defaultSize="0" autoFill="0" autoLine="0" autoPict="0">
                <anchor moveWithCells="1">
                  <from>
                    <xdr:col>9</xdr:col>
                    <xdr:colOff>47625</xdr:colOff>
                    <xdr:row>25</xdr:row>
                    <xdr:rowOff>19050</xdr:rowOff>
                  </from>
                  <to>
                    <xdr:col>9</xdr:col>
                    <xdr:colOff>266700</xdr:colOff>
                    <xdr:row>25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27" name="Check Box 39">
              <controlPr defaultSize="0" autoFill="0" autoLine="0" autoPict="0">
                <anchor moveWithCells="1">
                  <from>
                    <xdr:col>3</xdr:col>
                    <xdr:colOff>38100</xdr:colOff>
                    <xdr:row>18</xdr:row>
                    <xdr:rowOff>38100</xdr:rowOff>
                  </from>
                  <to>
                    <xdr:col>3</xdr:col>
                    <xdr:colOff>257175</xdr:colOff>
                    <xdr:row>18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28" name="Check Box 40">
              <controlPr defaultSize="0" autoFill="0" autoLine="0" autoPict="0">
                <anchor moveWithCells="1">
                  <from>
                    <xdr:col>6</xdr:col>
                    <xdr:colOff>28575</xdr:colOff>
                    <xdr:row>18</xdr:row>
                    <xdr:rowOff>9525</xdr:rowOff>
                  </from>
                  <to>
                    <xdr:col>6</xdr:col>
                    <xdr:colOff>247650</xdr:colOff>
                    <xdr:row>18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29" name="Check Box 41">
              <controlPr defaultSize="0" autoFill="0" autoLine="0" autoPict="0">
                <anchor moveWithCells="1">
                  <from>
                    <xdr:col>6</xdr:col>
                    <xdr:colOff>28575</xdr:colOff>
                    <xdr:row>24</xdr:row>
                    <xdr:rowOff>9525</xdr:rowOff>
                  </from>
                  <to>
                    <xdr:col>6</xdr:col>
                    <xdr:colOff>247650</xdr:colOff>
                    <xdr:row>24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30" name="Check Box 42">
              <controlPr defaultSize="0" autoFill="0" autoLine="0" autoPict="0">
                <anchor moveWithCells="1">
                  <from>
                    <xdr:col>9</xdr:col>
                    <xdr:colOff>47625</xdr:colOff>
                    <xdr:row>26</xdr:row>
                    <xdr:rowOff>19050</xdr:rowOff>
                  </from>
                  <to>
                    <xdr:col>9</xdr:col>
                    <xdr:colOff>266700</xdr:colOff>
                    <xdr:row>26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31" name="J11">
              <controlPr defaultSize="0" autoFill="0" autoLine="0" autoPict="0">
                <anchor moveWithCells="1">
                  <from>
                    <xdr:col>9</xdr:col>
                    <xdr:colOff>47625</xdr:colOff>
                    <xdr:row>12</xdr:row>
                    <xdr:rowOff>47625</xdr:rowOff>
                  </from>
                  <to>
                    <xdr:col>9</xdr:col>
                    <xdr:colOff>266700</xdr:colOff>
                    <xdr:row>12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32" name="Check Box 45">
              <controlPr defaultSize="0" autoFill="0" autoLine="0" autoPict="0">
                <anchor moveWithCells="1">
                  <from>
                    <xdr:col>9</xdr:col>
                    <xdr:colOff>47625</xdr:colOff>
                    <xdr:row>24</xdr:row>
                    <xdr:rowOff>47625</xdr:rowOff>
                  </from>
                  <to>
                    <xdr:col>9</xdr:col>
                    <xdr:colOff>266700</xdr:colOff>
                    <xdr:row>24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33" name="Check Box 46">
              <controlPr defaultSize="0" autoFill="0" autoLine="0" autoPict="0">
                <anchor moveWithCells="1">
                  <from>
                    <xdr:col>3</xdr:col>
                    <xdr:colOff>38100</xdr:colOff>
                    <xdr:row>14</xdr:row>
                    <xdr:rowOff>19050</xdr:rowOff>
                  </from>
                  <to>
                    <xdr:col>3</xdr:col>
                    <xdr:colOff>257175</xdr:colOff>
                    <xdr:row>14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34" name="Check Box 47">
              <controlPr defaultSize="0" autoFill="0" autoLine="0" autoPict="0">
                <anchor moveWithCells="1">
                  <from>
                    <xdr:col>6</xdr:col>
                    <xdr:colOff>28575</xdr:colOff>
                    <xdr:row>14</xdr:row>
                    <xdr:rowOff>28575</xdr:rowOff>
                  </from>
                  <to>
                    <xdr:col>6</xdr:col>
                    <xdr:colOff>247650</xdr:colOff>
                    <xdr:row>14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35" name="Check Box 48">
              <controlPr defaultSize="0" autoFill="0" autoLine="0" autoPict="0">
                <anchor moveWithCells="1">
                  <from>
                    <xdr:col>9</xdr:col>
                    <xdr:colOff>47625</xdr:colOff>
                    <xdr:row>14</xdr:row>
                    <xdr:rowOff>47625</xdr:rowOff>
                  </from>
                  <to>
                    <xdr:col>9</xdr:col>
                    <xdr:colOff>266700</xdr:colOff>
                    <xdr:row>14</xdr:row>
                    <xdr:rowOff>371475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ポイント表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薬剤部 臨床試験支援室 新潟がんセンター</dc:creator>
  <cp:lastModifiedBy>niigatacc</cp:lastModifiedBy>
  <cp:lastPrinted>2026-05-14T08:28:20Z</cp:lastPrinted>
  <dcterms:created xsi:type="dcterms:W3CDTF">2026-02-16T05:17:01Z</dcterms:created>
  <dcterms:modified xsi:type="dcterms:W3CDTF">2026-05-14T08:28:23Z</dcterms:modified>
</cp:coreProperties>
</file>