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aku02\Desktop\1.SOP改訂\作成中\治験研究費改定版\"/>
    </mc:Choice>
  </mc:AlternateContent>
  <xr:revisionPtr revIDLastSave="0" documentId="13_ncr:1_{CCF0FE4D-1037-42C6-ABD4-818A1E9C4C87}" xr6:coauthVersionLast="47" xr6:coauthVersionMax="47" xr10:uidLastSave="{00000000-0000-0000-0000-000000000000}"/>
  <bookViews>
    <workbookView xWindow="7500" yWindow="420" windowWidth="19710" windowHeight="14985" xr2:uid="{C3A9BE19-7CC4-4A39-8AD0-2ADA6A651ED8}"/>
  </bookViews>
  <sheets>
    <sheet name="Sheet1" sheetId="1" r:id="rId1"/>
  </sheets>
  <definedNames>
    <definedName name="_Hlk219799407" localSheetId="0">Sheet1!$A$24</definedName>
    <definedName name="_xlnm.Print_Area" localSheetId="0">Sheet1!$A$1:$F$31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E11" i="1" l="1"/>
  <c r="E13" i="1" l="1"/>
  <c r="E15" i="1" s="1"/>
  <c r="E10" i="1"/>
  <c r="E12" i="1" l="1"/>
  <c r="E17" i="1"/>
  <c r="E19" i="1" s="1"/>
  <c r="E20" i="1" s="1"/>
  <c r="E14" i="1"/>
  <c r="E18" i="1" l="1"/>
  <c r="E16" i="1"/>
  <c r="E21" i="1"/>
  <c r="E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tc={61FC19BF-2286-4DB5-AAA5-E14FFD15F89C}</author>
    <author>tc={E8DAC1A9-96DB-4A11-B38C-2B27E7E69F75}</author>
    <author>tc={A2E2E93F-4533-468F-9C2E-61BE83F37EA2}</author>
  </authors>
  <commentList>
    <comment ref="A11" authorId="0" shapeId="0" xr:uid="{61FC19BF-2286-4DB5-AAA5-E14FFD15F8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当該治験を実施するため、事務、治験進行等の管理、治験薬管理等のため、非常勤職員として雇用する者に支払う経費または当該業務のための支払う経費</t>
      </text>
    </comment>
    <comment ref="A15" authorId="1" shapeId="0" xr:uid="{E8DAC1A9-96DB-4A11-B38C-2B27E7E69F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当該治験に必要な光熱水費、消耗品費、印刷費、通信費、その他治験管理等に必要な施設管理経費</t>
      </text>
    </comment>
    <comment ref="A19" authorId="2" shapeId="0" xr:uid="{A2E2E93F-4533-468F-9C2E-61BE83F37E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技術料、建物使用料、機械損料、その他</t>
      </text>
    </comment>
  </commentList>
</comments>
</file>

<file path=xl/sharedStrings.xml><?xml version="1.0" encoding="utf-8"?>
<sst xmlns="http://schemas.openxmlformats.org/spreadsheetml/2006/main" count="50" uniqueCount="31">
  <si>
    <t>治験依頼者：　　　　　　　　　　　　　　　　　　　　　　　　　　作成日： 年 月 日</t>
  </si>
  <si>
    <r>
      <t>①</t>
    </r>
    <r>
      <rPr>
        <sz val="7"/>
        <color theme="1"/>
        <rFont val="Times New Roman"/>
        <family val="1"/>
      </rPr>
      <t xml:space="preserve">     </t>
    </r>
    <r>
      <rPr>
        <sz val="11"/>
        <color theme="1"/>
        <rFont val="游明朝"/>
        <family val="1"/>
        <charset val="128"/>
      </rPr>
      <t>直接研究費</t>
    </r>
  </si>
  <si>
    <r>
      <t>②</t>
    </r>
    <r>
      <rPr>
        <sz val="7"/>
        <color theme="1"/>
        <rFont val="Times New Roman"/>
        <family val="1"/>
      </rPr>
      <t xml:space="preserve">     </t>
    </r>
    <r>
      <rPr>
        <sz val="11"/>
        <color theme="1"/>
        <rFont val="游明朝"/>
        <family val="1"/>
        <charset val="128"/>
      </rPr>
      <t>賃金 </t>
    </r>
  </si>
  <si>
    <r>
      <t>③</t>
    </r>
    <r>
      <rPr>
        <sz val="7"/>
        <color theme="1"/>
        <rFont val="Times New Roman"/>
        <family val="1"/>
      </rPr>
      <t xml:space="preserve">     </t>
    </r>
    <r>
      <rPr>
        <sz val="11"/>
        <color theme="1"/>
        <rFont val="游明朝"/>
        <family val="1"/>
        <charset val="128"/>
      </rPr>
      <t>CRC費用</t>
    </r>
  </si>
  <si>
    <t>総ポイント×3,000円</t>
  </si>
  <si>
    <t>（１）×0.3</t>
  </si>
  <si>
    <t>計</t>
  </si>
  <si>
    <t>（１）＋（２）</t>
  </si>
  <si>
    <t>注２）③は院内CRCの業務支援を行う場合</t>
  </si>
  <si>
    <t>治験
（医薬品・医療機器・再生医療等製品）</t>
    <phoneticPr fontId="1"/>
  </si>
  <si>
    <t>経費内訳</t>
    <phoneticPr fontId="1"/>
  </si>
  <si>
    <t>［</t>
    <phoneticPr fontId="1"/>
  </si>
  <si>
    <t>円］</t>
    <phoneticPr fontId="1"/>
  </si>
  <si>
    <t>円</t>
    <phoneticPr fontId="1"/>
  </si>
  <si>
    <t> </t>
    <phoneticPr fontId="1"/>
  </si>
  <si>
    <t>注１）研究費ポイント算出表（別紙３）参照</t>
    <phoneticPr fontId="1"/>
  </si>
  <si>
    <t>別紙2　　　　　　　　　</t>
    <phoneticPr fontId="1"/>
  </si>
  <si>
    <t>　症例単位で算定する経費</t>
  </si>
  <si>
    <t>総ポイント×6,000円</t>
    <phoneticPr fontId="1"/>
  </si>
  <si>
    <t>総ポイント数</t>
    <rPh sb="5" eb="6">
      <t>スウ</t>
    </rPh>
    <phoneticPr fontId="1"/>
  </si>
  <si>
    <t>総ポイント数</t>
    <phoneticPr fontId="1"/>
  </si>
  <si>
    <t xml:space="preserve">  ①＋②＋③＋④</t>
    <phoneticPr fontId="1"/>
  </si>
  <si>
    <t>課題名：　　　　　　　　　　　　　　　　　　　　　　　　　　　　　　　　　　　　　</t>
    <phoneticPr fontId="1"/>
  </si>
  <si>
    <t>（①＋②＋③）×0.2</t>
    <phoneticPr fontId="1"/>
  </si>
  <si>
    <r>
      <t>④  </t>
    </r>
    <r>
      <rPr>
        <sz val="11"/>
        <color theme="1"/>
        <rFont val="游ゴシック"/>
        <family val="3"/>
        <charset val="128"/>
        <scheme val="minor"/>
      </rPr>
      <t xml:space="preserve"> 施設</t>
    </r>
    <r>
      <rPr>
        <sz val="11"/>
        <color theme="1"/>
        <rFont val="游明朝"/>
        <family val="1"/>
        <charset val="128"/>
      </rPr>
      <t>事務費</t>
    </r>
    <rPh sb="4" eb="6">
      <t>シセツ</t>
    </rPh>
    <rPh sb="6" eb="8">
      <t>ジム</t>
    </rPh>
    <phoneticPr fontId="1"/>
  </si>
  <si>
    <t>(２)　施設管理費 </t>
    <rPh sb="4" eb="6">
      <t>シセツ</t>
    </rPh>
    <rPh sb="6" eb="8">
      <t>カンリ</t>
    </rPh>
    <phoneticPr fontId="1"/>
  </si>
  <si>
    <r>
      <t>(１）</t>
    </r>
    <r>
      <rPr>
        <sz val="7"/>
        <color theme="1"/>
        <rFont val="游明朝"/>
        <family val="1"/>
        <charset val="128"/>
      </rPr>
      <t> </t>
    </r>
    <r>
      <rPr>
        <sz val="7"/>
        <color theme="1"/>
        <rFont val="Times New Roman"/>
        <family val="1"/>
      </rPr>
      <t xml:space="preserve"> </t>
    </r>
    <r>
      <rPr>
        <sz val="11"/>
        <color theme="1"/>
        <rFont val="游明朝"/>
        <family val="1"/>
        <charset val="128"/>
      </rPr>
      <t>　小計</t>
    </r>
    <phoneticPr fontId="1"/>
  </si>
  <si>
    <t>税抜き金額
［税込］</t>
    <phoneticPr fontId="1"/>
  </si>
  <si>
    <t>注３）消費税率に係る法改正がなされた場合はそれに準じて算定</t>
    <rPh sb="0" eb="1">
      <t>チュウ</t>
    </rPh>
    <phoneticPr fontId="1"/>
  </si>
  <si>
    <t>注４）マイルストン払いの場合は以下に記載</t>
    <phoneticPr fontId="1"/>
  </si>
  <si>
    <t>総ポイント×4,000円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</si>
</sst>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UD デジタル 教科書体 N"/>
      <family val="2"/>
      <charset val="128"/>
    </font>
    <font>
      <sz val="6"/>
      <name val="UD デジタル 教科書体 N"/>
      <family val="2"/>
      <charset val="128"/>
    </font>
    <font>
      <sz val="10.5"/>
      <color theme="1"/>
      <name val="游明朝"/>
      <family val="1"/>
      <charset val="128"/>
    </font>
    <font>
      <sz val="10"/>
      <color theme="1"/>
      <name val="游明朝"/>
      <family val="1"/>
      <charset val="128"/>
    </font>
    <font>
      <u/>
      <sz val="10"/>
      <color theme="1"/>
      <name val="游明朝"/>
      <family val="1"/>
      <charset val="128"/>
    </font>
    <font>
      <sz val="11"/>
      <color theme="1"/>
      <name val="游明朝"/>
      <family val="1"/>
      <charset val="128"/>
    </font>
    <font>
      <sz val="7"/>
      <color theme="1"/>
      <name val="Times New Roman"/>
      <family val="1"/>
    </font>
    <font>
      <sz val="12"/>
      <color theme="1"/>
      <name val="游明朝"/>
      <family val="1"/>
      <charset val="128"/>
    </font>
    <font>
      <sz val="9"/>
      <color theme="1"/>
      <name val="游明朝"/>
      <family val="1"/>
      <charset val="128"/>
    </font>
    <font>
      <b/>
      <sz val="14"/>
      <color theme="1"/>
      <name val="UD デジタル 教科書体 N"/>
      <family val="1"/>
      <charset val="128"/>
    </font>
    <font>
      <sz val="8"/>
      <color theme="1"/>
      <name val="游明朝"/>
      <family val="1"/>
      <charset val="128"/>
    </font>
    <font>
      <sz val="11"/>
      <color theme="1"/>
      <name val="UD デジタル 教科書体 N"/>
      <family val="2"/>
      <charset val="128"/>
    </font>
    <font>
      <sz val="7"/>
      <color theme="1"/>
      <name val="游明朝"/>
      <family val="1"/>
      <charset val="128"/>
    </font>
    <font>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3" fillId="0" borderId="6" xfId="0" applyFont="1" applyBorder="1" applyAlignment="1">
      <alignment horizontal="left" wrapText="1"/>
    </xf>
    <xf numFmtId="0" fontId="10"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3" fillId="0" borderId="0" xfId="0" applyFont="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7" fillId="0" borderId="0" xfId="0" applyFont="1" applyAlignment="1">
      <alignment horizontal="left" vertical="center"/>
    </xf>
    <xf numFmtId="0" fontId="2" fillId="0" borderId="0" xfId="0" applyFont="1">
      <alignment vertical="center"/>
    </xf>
    <xf numFmtId="0" fontId="2" fillId="0" borderId="0" xfId="0" applyFont="1" applyAlignment="1">
      <alignment horizontal="left" vertical="center"/>
    </xf>
    <xf numFmtId="38" fontId="0" fillId="0" borderId="0" xfId="1" applyFont="1" applyAlignment="1" applyProtection="1">
      <alignment horizontal="center" vertical="center"/>
      <protection locked="0"/>
    </xf>
    <xf numFmtId="38" fontId="2" fillId="0" borderId="19" xfId="1" applyFont="1" applyBorder="1" applyAlignment="1" applyProtection="1">
      <alignment horizontal="center" vertical="center" wrapText="1"/>
    </xf>
    <xf numFmtId="38" fontId="2" fillId="0" borderId="22" xfId="1" applyFont="1" applyBorder="1" applyAlignment="1" applyProtection="1">
      <alignment horizontal="center" vertical="center" wrapText="1"/>
    </xf>
    <xf numFmtId="38" fontId="2" fillId="0" borderId="24" xfId="1" applyFont="1" applyBorder="1" applyAlignment="1" applyProtection="1">
      <alignment horizontal="center" vertical="center" wrapText="1"/>
    </xf>
    <xf numFmtId="38" fontId="0" fillId="0" borderId="0" xfId="1" applyFont="1" applyAlignment="1" applyProtection="1">
      <alignment horizontal="center" vertical="center"/>
    </xf>
    <xf numFmtId="38" fontId="0" fillId="0" borderId="0" xfId="1" applyFont="1" applyAlignment="1">
      <alignment horizontal="center" vertical="center"/>
    </xf>
    <xf numFmtId="0" fontId="8" fillId="0" borderId="0" xfId="0" applyFont="1" applyProtection="1">
      <alignment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9" fillId="0" borderId="0" xfId="0" applyFont="1" applyAlignment="1" applyProtection="1">
      <alignment horizontal="center" vertical="center"/>
      <protection locked="0"/>
    </xf>
    <xf numFmtId="0" fontId="5" fillId="0" borderId="4"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薬剤部 臨床試験支援室 新潟がんセンター" id="{9341E07D-5644-42CF-B76D-816DE8614436}" userId="faecc98e055da9e9"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1" dT="2026-02-13T05:04:58.76" personId="{9341E07D-5644-42CF-B76D-816DE8614436}" id="{61FC19BF-2286-4DB5-AAA5-E14FFD15F89C}">
    <text>当該治験を実施するため、事務、治験進行等の管理、治験薬管理等のため、非常勤職員として雇用する者に支払う経費または当該業務のための支払う経費</text>
  </threadedComment>
  <threadedComment ref="A15" dT="2026-02-13T04:03:27.03" personId="{9341E07D-5644-42CF-B76D-816DE8614436}" id="{E8DAC1A9-96DB-4A11-B38C-2B27E7E69F75}">
    <text>当該治験に必要な光熱水費、消耗品費、印刷費、通信費、その他治験管理等に必要な施設管理経費</text>
  </threadedComment>
  <threadedComment ref="A19" dT="2026-02-13T04:03:48.04" personId="{9341E07D-5644-42CF-B76D-816DE8614436}" id="{A2E2E93F-4533-468F-9C2E-61BE83F37EA2}">
    <text> 技術料、建物使用料、機械損料、その他</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735A-DC98-4BF4-A896-BE47D9BA9533}">
  <dimension ref="A1:F31"/>
  <sheetViews>
    <sheetView showGridLines="0" tabSelected="1" zoomScaleNormal="100" zoomScaleSheetLayoutView="85" workbookViewId="0">
      <selection activeCell="K14" sqref="K14"/>
    </sheetView>
  </sheetViews>
  <sheetFormatPr defaultRowHeight="15" x14ac:dyDescent="0.25"/>
  <cols>
    <col min="1" max="1" width="18.75" customWidth="1"/>
    <col min="2" max="2" width="34.875" customWidth="1"/>
    <col min="3" max="3" width="9.75" bestFit="1" customWidth="1"/>
    <col min="4" max="4" width="3.375" bestFit="1" customWidth="1"/>
    <col min="5" max="5" width="9.5" style="27" bestFit="1" customWidth="1"/>
    <col min="6" max="6" width="5" style="1" bestFit="1" customWidth="1"/>
  </cols>
  <sheetData>
    <row r="1" spans="1:6" ht="16.5" x14ac:dyDescent="0.25">
      <c r="A1" s="13" t="s">
        <v>16</v>
      </c>
      <c r="B1" s="14"/>
      <c r="C1" s="14"/>
      <c r="D1" s="14"/>
      <c r="E1" s="22"/>
      <c r="F1" s="15"/>
    </row>
    <row r="2" spans="1:6" ht="18.75" x14ac:dyDescent="0.25">
      <c r="A2" s="13"/>
      <c r="B2" s="41" t="s">
        <v>17</v>
      </c>
      <c r="C2" s="41"/>
      <c r="D2" s="14"/>
      <c r="E2" s="22"/>
      <c r="F2" s="15"/>
    </row>
    <row r="3" spans="1:6" ht="16.5" x14ac:dyDescent="0.25">
      <c r="A3" s="13"/>
      <c r="B3" s="14"/>
      <c r="C3" s="14"/>
      <c r="D3" s="14"/>
      <c r="E3" s="22"/>
      <c r="F3" s="15"/>
    </row>
    <row r="4" spans="1:6" ht="16.5" x14ac:dyDescent="0.25">
      <c r="A4" s="16" t="s">
        <v>22</v>
      </c>
      <c r="B4" s="14"/>
      <c r="C4" s="14"/>
      <c r="D4" s="14"/>
      <c r="E4" s="22"/>
      <c r="F4" s="15"/>
    </row>
    <row r="5" spans="1:6" ht="16.5" x14ac:dyDescent="0.25">
      <c r="A5" s="16"/>
      <c r="B5" s="14"/>
      <c r="C5" s="14"/>
      <c r="D5" s="14"/>
      <c r="E5" s="22"/>
      <c r="F5" s="15"/>
    </row>
    <row r="6" spans="1:6" ht="16.5" x14ac:dyDescent="0.25">
      <c r="A6" s="16" t="s">
        <v>0</v>
      </c>
      <c r="B6" s="14"/>
      <c r="C6" s="14"/>
      <c r="D6" s="14"/>
      <c r="E6" s="22"/>
      <c r="F6" s="15"/>
    </row>
    <row r="7" spans="1:6" ht="17.25" thickBot="1" x14ac:dyDescent="0.3">
      <c r="A7" s="13"/>
      <c r="B7" s="14"/>
      <c r="C7" s="14"/>
      <c r="D7" s="14"/>
      <c r="E7" s="22"/>
      <c r="F7" s="15"/>
    </row>
    <row r="8" spans="1:6" ht="57" customHeight="1" thickBot="1" x14ac:dyDescent="0.4">
      <c r="A8" s="2" t="s">
        <v>10</v>
      </c>
      <c r="B8" s="31" t="s">
        <v>9</v>
      </c>
      <c r="C8" s="31"/>
      <c r="D8" s="31" t="s">
        <v>27</v>
      </c>
      <c r="E8" s="31"/>
      <c r="F8" s="32"/>
    </row>
    <row r="9" spans="1:6" ht="18.75" customHeight="1" x14ac:dyDescent="0.25">
      <c r="A9" s="42" t="s">
        <v>1</v>
      </c>
      <c r="B9" s="44" t="s">
        <v>18</v>
      </c>
      <c r="C9" s="3" t="s">
        <v>19</v>
      </c>
      <c r="D9" s="4"/>
      <c r="E9" s="23">
        <f>IF(C10="","",C10*6000)</f>
        <v>900000</v>
      </c>
      <c r="F9" s="5" t="s">
        <v>13</v>
      </c>
    </row>
    <row r="10" spans="1:6" ht="18" x14ac:dyDescent="0.25">
      <c r="A10" s="43"/>
      <c r="B10" s="45"/>
      <c r="C10" s="17">
        <v>150</v>
      </c>
      <c r="D10" s="6" t="s">
        <v>11</v>
      </c>
      <c r="E10" s="24">
        <f>IFERROR(E9*1.1,"")</f>
        <v>990000.00000000012</v>
      </c>
      <c r="F10" s="7" t="s">
        <v>12</v>
      </c>
    </row>
    <row r="11" spans="1:6" ht="18.75" customHeight="1" x14ac:dyDescent="0.25">
      <c r="A11" s="43" t="s">
        <v>2</v>
      </c>
      <c r="B11" s="45" t="s">
        <v>30</v>
      </c>
      <c r="C11" s="8" t="s">
        <v>20</v>
      </c>
      <c r="D11" s="6"/>
      <c r="E11" s="24">
        <f>IF(C12="","",C12*4000)</f>
        <v>600000</v>
      </c>
      <c r="F11" s="7" t="s">
        <v>13</v>
      </c>
    </row>
    <row r="12" spans="1:6" ht="18" x14ac:dyDescent="0.25">
      <c r="A12" s="43"/>
      <c r="B12" s="45"/>
      <c r="C12" s="17">
        <v>150</v>
      </c>
      <c r="D12" s="6" t="s">
        <v>11</v>
      </c>
      <c r="E12" s="24">
        <f>IFERROR(E11*1.1,"")</f>
        <v>660000</v>
      </c>
      <c r="F12" s="7" t="s">
        <v>12</v>
      </c>
    </row>
    <row r="13" spans="1:6" ht="18.75" customHeight="1" x14ac:dyDescent="0.25">
      <c r="A13" s="43" t="s">
        <v>3</v>
      </c>
      <c r="B13" s="45" t="s">
        <v>4</v>
      </c>
      <c r="C13" s="8" t="s">
        <v>19</v>
      </c>
      <c r="D13" s="6"/>
      <c r="E13" s="24">
        <f>IF(C14="","",C14*3000)</f>
        <v>0</v>
      </c>
      <c r="F13" s="7" t="s">
        <v>13</v>
      </c>
    </row>
    <row r="14" spans="1:6" ht="18" x14ac:dyDescent="0.25">
      <c r="A14" s="43"/>
      <c r="B14" s="45"/>
      <c r="C14" s="17">
        <v>0</v>
      </c>
      <c r="D14" s="6" t="s">
        <v>11</v>
      </c>
      <c r="E14" s="24">
        <f>IFERROR(E13*1.1,"")</f>
        <v>0</v>
      </c>
      <c r="F14" s="7" t="s">
        <v>12</v>
      </c>
    </row>
    <row r="15" spans="1:6" ht="18.75" customHeight="1" x14ac:dyDescent="0.25">
      <c r="A15" s="46" t="s">
        <v>24</v>
      </c>
      <c r="B15" s="33" t="s">
        <v>23</v>
      </c>
      <c r="C15" s="34"/>
      <c r="D15" s="6"/>
      <c r="E15" s="24">
        <f>IF(SUM(E9,E11,E13)=0,"",SUM(E9,E11,E13)*0.2)</f>
        <v>300000</v>
      </c>
      <c r="F15" s="7" t="s">
        <v>13</v>
      </c>
    </row>
    <row r="16" spans="1:6" ht="18" x14ac:dyDescent="0.25">
      <c r="A16" s="47"/>
      <c r="B16" s="35"/>
      <c r="C16" s="36"/>
      <c r="D16" s="6" t="s">
        <v>11</v>
      </c>
      <c r="E16" s="24">
        <f>IFERROR(E15*1.1,"")</f>
        <v>330000</v>
      </c>
      <c r="F16" s="7" t="s">
        <v>12</v>
      </c>
    </row>
    <row r="17" spans="1:6" ht="18" x14ac:dyDescent="0.25">
      <c r="A17" s="48" t="s">
        <v>26</v>
      </c>
      <c r="B17" s="33" t="s">
        <v>21</v>
      </c>
      <c r="C17" s="34"/>
      <c r="D17" s="6"/>
      <c r="E17" s="24">
        <f>IF(SUM(E9,E11,E13,E15)=0,"",SUM(E9,E11,E13,E15))</f>
        <v>1800000</v>
      </c>
      <c r="F17" s="7" t="s">
        <v>13</v>
      </c>
    </row>
    <row r="18" spans="1:6" ht="18" x14ac:dyDescent="0.25">
      <c r="A18" s="48"/>
      <c r="B18" s="35"/>
      <c r="C18" s="36"/>
      <c r="D18" s="6" t="s">
        <v>11</v>
      </c>
      <c r="E18" s="24">
        <f>IFERROR(E17*1.1,"")</f>
        <v>1980000.0000000002</v>
      </c>
      <c r="F18" s="7" t="s">
        <v>12</v>
      </c>
    </row>
    <row r="19" spans="1:6" ht="18" x14ac:dyDescent="0.25">
      <c r="A19" s="46" t="s">
        <v>25</v>
      </c>
      <c r="B19" s="33" t="s">
        <v>5</v>
      </c>
      <c r="C19" s="34"/>
      <c r="D19" s="6"/>
      <c r="E19" s="24">
        <f>IFERROR(E17*0.3,"")</f>
        <v>540000</v>
      </c>
      <c r="F19" s="7" t="s">
        <v>13</v>
      </c>
    </row>
    <row r="20" spans="1:6" ht="18.75" thickBot="1" x14ac:dyDescent="0.3">
      <c r="A20" s="47"/>
      <c r="B20" s="37"/>
      <c r="C20" s="38"/>
      <c r="D20" s="9" t="s">
        <v>11</v>
      </c>
      <c r="E20" s="25">
        <f>IFERROR(E19*1.1,"")</f>
        <v>594000</v>
      </c>
      <c r="F20" s="10" t="s">
        <v>12</v>
      </c>
    </row>
    <row r="21" spans="1:6" ht="18" x14ac:dyDescent="0.25">
      <c r="A21" s="29" t="s">
        <v>6</v>
      </c>
      <c r="B21" s="39" t="s">
        <v>7</v>
      </c>
      <c r="C21" s="40"/>
      <c r="D21" s="11"/>
      <c r="E21" s="23">
        <f>IF(SUM(E17,E19)=0,"",SUM(E17,E19))</f>
        <v>2340000</v>
      </c>
      <c r="F21" s="5" t="s">
        <v>13</v>
      </c>
    </row>
    <row r="22" spans="1:6" ht="18.75" thickBot="1" x14ac:dyDescent="0.3">
      <c r="A22" s="30"/>
      <c r="B22" s="37"/>
      <c r="C22" s="38"/>
      <c r="D22" s="12" t="s">
        <v>11</v>
      </c>
      <c r="E22" s="25">
        <f>IFERROR(E21*1.1,"")</f>
        <v>2574000</v>
      </c>
      <c r="F22" s="10" t="s">
        <v>12</v>
      </c>
    </row>
    <row r="23" spans="1:6" ht="19.5" x14ac:dyDescent="0.25">
      <c r="A23" s="19"/>
      <c r="E23" s="26"/>
    </row>
    <row r="24" spans="1:6" ht="17.25" x14ac:dyDescent="0.25">
      <c r="A24" s="20" t="s">
        <v>15</v>
      </c>
      <c r="E24" s="26"/>
    </row>
    <row r="25" spans="1:6" ht="17.25" x14ac:dyDescent="0.25">
      <c r="A25" s="20" t="s">
        <v>8</v>
      </c>
      <c r="E25" s="26"/>
    </row>
    <row r="26" spans="1:6" ht="17.25" x14ac:dyDescent="0.25">
      <c r="A26" s="20" t="s">
        <v>28</v>
      </c>
      <c r="E26" s="26"/>
    </row>
    <row r="27" spans="1:6" ht="17.25" x14ac:dyDescent="0.25">
      <c r="A27" s="21" t="s">
        <v>29</v>
      </c>
      <c r="E27" s="26"/>
    </row>
    <row r="28" spans="1:6" ht="17.25" x14ac:dyDescent="0.25">
      <c r="A28" s="18"/>
      <c r="B28" s="14"/>
      <c r="C28" s="14"/>
      <c r="D28" s="14"/>
      <c r="E28" s="22"/>
      <c r="F28" s="15"/>
    </row>
    <row r="29" spans="1:6" ht="15.75" x14ac:dyDescent="0.25">
      <c r="A29" s="28" t="s">
        <v>14</v>
      </c>
      <c r="B29" s="14"/>
      <c r="C29" s="14"/>
      <c r="D29" s="14"/>
      <c r="E29" s="22"/>
      <c r="F29" s="15"/>
    </row>
    <row r="30" spans="1:6" x14ac:dyDescent="0.25">
      <c r="A30" s="14"/>
      <c r="B30" s="14"/>
      <c r="C30" s="14"/>
      <c r="D30" s="14"/>
      <c r="E30" s="22"/>
      <c r="F30" s="15"/>
    </row>
    <row r="31" spans="1:6" x14ac:dyDescent="0.25">
      <c r="A31" s="14"/>
      <c r="B31" s="14"/>
      <c r="C31" s="14"/>
      <c r="D31" s="14"/>
      <c r="E31" s="22"/>
      <c r="F31" s="15"/>
    </row>
  </sheetData>
  <sheetProtection selectLockedCells="1"/>
  <mergeCells count="17">
    <mergeCell ref="B2:C2"/>
    <mergeCell ref="A15:A16"/>
    <mergeCell ref="A17:A18"/>
    <mergeCell ref="A9:A10"/>
    <mergeCell ref="B9:B10"/>
    <mergeCell ref="A11:A12"/>
    <mergeCell ref="B11:B12"/>
    <mergeCell ref="A13:A14"/>
    <mergeCell ref="B13:B14"/>
    <mergeCell ref="A21:A22"/>
    <mergeCell ref="B8:C8"/>
    <mergeCell ref="D8:F8"/>
    <mergeCell ref="A19:A20"/>
    <mergeCell ref="B15:C16"/>
    <mergeCell ref="B17:C18"/>
    <mergeCell ref="B19:C20"/>
    <mergeCell ref="B21:C22"/>
  </mergeCells>
  <phoneticPr fontId="1"/>
  <pageMargins left="0.70866141732283472" right="0.70866141732283472" top="0.74803149606299213" bottom="0.74803149606299213" header="0.31496062992125984" footer="0.31496062992125984"/>
  <pageSetup paperSize="9" orientation="portrait" r:id="rId1"/>
  <headerFooter>
    <oddHeader>&amp;L新潟県立がんセンター新潟病院　2026年9月</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Sheet1!_Hlk219799407</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薬剤部 臨床試験支援室 新潟がんセンター</dc:creator>
  <cp:lastModifiedBy>niigatacc</cp:lastModifiedBy>
  <cp:lastPrinted>2026-05-15T00:11:14Z</cp:lastPrinted>
  <dcterms:created xsi:type="dcterms:W3CDTF">2026-02-13T05:00:32Z</dcterms:created>
  <dcterms:modified xsi:type="dcterms:W3CDTF">2026-05-15T00:12:04Z</dcterms:modified>
</cp:coreProperties>
</file>