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yaku02\Desktop\1.SOP改訂\作成中\治験研究費改定版\"/>
    </mc:Choice>
  </mc:AlternateContent>
  <xr:revisionPtr revIDLastSave="0" documentId="13_ncr:1_{8F8498FD-CE69-4DA8-A555-C651E83202D1}" xr6:coauthVersionLast="47" xr6:coauthVersionMax="47" xr10:uidLastSave="{00000000-0000-0000-0000-000000000000}"/>
  <bookViews>
    <workbookView xWindow="7500" yWindow="420" windowWidth="19710" windowHeight="14985" xr2:uid="{183DBFF6-3FA4-4323-9514-70D85C0FF323}"/>
  </bookViews>
  <sheets>
    <sheet name="sheet1" sheetId="3" r:id="rId1"/>
  </sheets>
  <definedNames>
    <definedName name="_xlnm.Print_Area" localSheetId="0">sheet1!$A$1:$F$38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 i="3" l="1"/>
  <c r="E27" i="3"/>
  <c r="E28" i="3" s="1"/>
  <c r="E16" i="3"/>
  <c r="E14" i="3"/>
  <c r="E12" i="3"/>
  <c r="E10" i="3"/>
  <c r="E19" i="3" l="1"/>
  <c r="E18" i="3"/>
  <c r="E21" i="3" l="1"/>
  <c r="E20" i="3"/>
  <c r="E23" i="3" l="1"/>
  <c r="E22" i="3"/>
  <c r="E24" i="3" l="1"/>
  <c r="E25" i="3"/>
  <c r="E26"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tc={C5530CAC-AB9C-4800-8454-D3C3F99303D9}</author>
    <author>tc={EE2218E0-81F1-4977-A4F3-0C353D1E745B}</author>
    <author>tc={09762EB5-329D-47E8-9553-BABB87D20179}</author>
  </authors>
  <commentList>
    <comment ref="A13" authorId="0" shapeId="0" xr:uid="{C5530CAC-AB9C-4800-8454-D3C3F99303D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当該治験を運営するための事務局経費</t>
      </text>
    </comment>
    <comment ref="A19" authorId="1" shapeId="0" xr:uid="{EE2218E0-81F1-4977-A4F3-0C353D1E745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当該治験に必要な光熱水費、消耗品費、印刷費、通信費、その他治験管理等に必要な施設管理経費</t>
      </text>
    </comment>
    <comment ref="A23" authorId="2" shapeId="0" xr:uid="{09762EB5-329D-47E8-9553-BABB87D2017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技術料、建物使用料、機械損料、その他</t>
      </text>
    </comment>
  </commentList>
</comments>
</file>

<file path=xl/sharedStrings.xml><?xml version="1.0" encoding="utf-8"?>
<sst xmlns="http://schemas.openxmlformats.org/spreadsheetml/2006/main" count="66" uniqueCount="39">
  <si>
    <r>
      <t>①</t>
    </r>
    <r>
      <rPr>
        <sz val="7"/>
        <color theme="1"/>
        <rFont val="Times New Roman"/>
        <family val="1"/>
      </rPr>
      <t xml:space="preserve">     </t>
    </r>
    <r>
      <rPr>
        <sz val="10.5"/>
        <color theme="1"/>
        <rFont val="游明朝"/>
        <family val="1"/>
        <charset val="128"/>
      </rPr>
      <t>新規審査費</t>
    </r>
  </si>
  <si>
    <r>
      <t>②</t>
    </r>
    <r>
      <rPr>
        <sz val="7"/>
        <color theme="1"/>
        <rFont val="Times New Roman"/>
        <family val="1"/>
      </rPr>
      <t xml:space="preserve">     </t>
    </r>
    <r>
      <rPr>
        <sz val="10.5"/>
        <color theme="1"/>
        <rFont val="游明朝"/>
        <family val="1"/>
        <charset val="128"/>
      </rPr>
      <t>継続審査費</t>
    </r>
  </si>
  <si>
    <t>100,000円/契約・年度</t>
  </si>
  <si>
    <r>
      <t>③</t>
    </r>
    <r>
      <rPr>
        <sz val="7"/>
        <color theme="1"/>
        <rFont val="Times New Roman"/>
        <family val="1"/>
      </rPr>
      <t xml:space="preserve">     </t>
    </r>
    <r>
      <rPr>
        <sz val="10.5"/>
        <color theme="1"/>
        <rFont val="游明朝"/>
        <family val="1"/>
        <charset val="128"/>
      </rPr>
      <t>治験運営経費 </t>
    </r>
  </si>
  <si>
    <r>
      <t>⑤</t>
    </r>
    <r>
      <rPr>
        <sz val="7"/>
        <color theme="1"/>
        <rFont val="Times New Roman"/>
        <family val="1"/>
      </rPr>
      <t xml:space="preserve">     </t>
    </r>
    <r>
      <rPr>
        <sz val="10.5"/>
        <color theme="1"/>
        <rFont val="游明朝"/>
        <family val="1"/>
        <charset val="128"/>
      </rPr>
      <t>治験薬管理費</t>
    </r>
  </si>
  <si>
    <t>5,000円×保管年数</t>
  </si>
  <si>
    <r>
      <t>(１)</t>
    </r>
    <r>
      <rPr>
        <sz val="7"/>
        <color theme="1"/>
        <rFont val="Times New Roman"/>
        <family val="1"/>
      </rPr>
      <t xml:space="preserve">  </t>
    </r>
    <r>
      <rPr>
        <sz val="10.5"/>
        <color theme="1"/>
        <rFont val="游明朝"/>
        <family val="1"/>
        <charset val="128"/>
      </rPr>
      <t>　小計</t>
    </r>
  </si>
  <si>
    <t>（１）×0.3</t>
  </si>
  <si>
    <t>（１）＋（２）</t>
  </si>
  <si>
    <t>治験
（医薬品・医療機器・再生医療等製品）</t>
    <phoneticPr fontId="7"/>
  </si>
  <si>
    <t>経費内訳</t>
    <phoneticPr fontId="7"/>
  </si>
  <si>
    <r>
      <t>⑧</t>
    </r>
    <r>
      <rPr>
        <sz val="7"/>
        <color theme="1"/>
        <rFont val="游明朝"/>
        <family val="1"/>
        <charset val="128"/>
      </rPr>
      <t>    </t>
    </r>
    <r>
      <rPr>
        <sz val="7"/>
        <color theme="1"/>
        <rFont val="Times New Roman"/>
        <family val="1"/>
      </rPr>
      <t xml:space="preserve"> </t>
    </r>
    <r>
      <rPr>
        <sz val="10.5"/>
        <color theme="1"/>
        <rFont val="游明朝"/>
        <family val="1"/>
        <charset val="128"/>
      </rPr>
      <t>必須文書　　　
      外部保管費</t>
    </r>
    <phoneticPr fontId="7"/>
  </si>
  <si>
    <t>別紙1　　　　　　　　　　</t>
    <phoneticPr fontId="7"/>
  </si>
  <si>
    <t>契約単位で算定する経費</t>
  </si>
  <si>
    <t>［　</t>
    <phoneticPr fontId="7"/>
  </si>
  <si>
    <t>円］</t>
    <phoneticPr fontId="7"/>
  </si>
  <si>
    <t>円</t>
    <phoneticPr fontId="7"/>
  </si>
  <si>
    <t>ポイント数</t>
    <rPh sb="4" eb="5">
      <t>スウ</t>
    </rPh>
    <phoneticPr fontId="7"/>
  </si>
  <si>
    <t>保管年数</t>
    <rPh sb="0" eb="3">
      <t>ホカンネン</t>
    </rPh>
    <rPh sb="3" eb="4">
      <t>スウ</t>
    </rPh>
    <phoneticPr fontId="7"/>
  </si>
  <si>
    <t>治験依頼者：　　　　　　　　       　　　　     　　　　作成日： 年 月 日</t>
    <phoneticPr fontId="7"/>
  </si>
  <si>
    <t>課題名：　　　　　　　　　　　　　　　　　　　　　　　　　　　</t>
    <phoneticPr fontId="7"/>
  </si>
  <si>
    <t>150,000円/契約（初年度のみ）</t>
    <phoneticPr fontId="7"/>
  </si>
  <si>
    <t>120,000円/契約・年度</t>
    <rPh sb="12" eb="14">
      <t>ネンド</t>
    </rPh>
    <phoneticPr fontId="7"/>
  </si>
  <si>
    <t>①＋②＋③＋④＋⑤＋⑥</t>
    <phoneticPr fontId="7"/>
  </si>
  <si>
    <t>（①＋②＋③＋④＋⑤）×0.2</t>
    <phoneticPr fontId="7"/>
  </si>
  <si>
    <t>治験薬管理費ポイント×1,500円/契約・年度</t>
    <phoneticPr fontId="7"/>
  </si>
  <si>
    <r>
      <t>⑥</t>
    </r>
    <r>
      <rPr>
        <sz val="7"/>
        <color theme="1"/>
        <rFont val="游明朝"/>
        <family val="1"/>
        <charset val="128"/>
      </rPr>
      <t>    </t>
    </r>
    <r>
      <rPr>
        <sz val="10.5"/>
        <color theme="1"/>
        <rFont val="游ゴシック"/>
        <family val="3"/>
        <charset val="128"/>
        <scheme val="minor"/>
      </rPr>
      <t xml:space="preserve"> 施設</t>
    </r>
    <r>
      <rPr>
        <sz val="10.5"/>
        <color theme="1"/>
        <rFont val="游明朝"/>
        <family val="1"/>
        <charset val="128"/>
      </rPr>
      <t>事務費</t>
    </r>
    <rPh sb="6" eb="8">
      <t>シセツ</t>
    </rPh>
    <rPh sb="8" eb="10">
      <t>ジム</t>
    </rPh>
    <phoneticPr fontId="7"/>
  </si>
  <si>
    <t>(２)　施設管理費 </t>
    <rPh sb="4" eb="6">
      <t>シセツ</t>
    </rPh>
    <rPh sb="6" eb="8">
      <t>カンリ</t>
    </rPh>
    <phoneticPr fontId="7"/>
  </si>
  <si>
    <t>　計</t>
    <phoneticPr fontId="7"/>
  </si>
  <si>
    <r>
      <t>④</t>
    </r>
    <r>
      <rPr>
        <sz val="7"/>
        <color theme="1"/>
        <rFont val="游明朝"/>
        <family val="1"/>
        <charset val="128"/>
      </rPr>
      <t>    </t>
    </r>
    <r>
      <rPr>
        <sz val="7"/>
        <color theme="1"/>
        <rFont val="Times New Roman"/>
        <family val="1"/>
      </rPr>
      <t xml:space="preserve"> </t>
    </r>
    <r>
      <rPr>
        <sz val="10.5"/>
        <color theme="1"/>
        <rFont val="游明朝"/>
        <family val="1"/>
        <charset val="128"/>
      </rPr>
      <t>CRC準備費</t>
    </r>
    <phoneticPr fontId="7"/>
  </si>
  <si>
    <t>税抜き金額
［税込］</t>
    <phoneticPr fontId="7"/>
  </si>
  <si>
    <t>注２）試験契約締結前に試験の実施を取り下げた場合、治験開始準備費として10万円を請求</t>
    <phoneticPr fontId="7"/>
  </si>
  <si>
    <t>注３）④は院内CRCの業務支援を行う場合</t>
    <phoneticPr fontId="7"/>
  </si>
  <si>
    <t>注４）⑤治験薬管理費ポイント算出表（別紙４）参照</t>
    <phoneticPr fontId="7"/>
  </si>
  <si>
    <t>注５）⑧については、治験終了報告書がIRBで報告された時点</t>
    <phoneticPr fontId="7"/>
  </si>
  <si>
    <t>注６）消費税率に係る法改正がなされた場合はそれに準じて算定</t>
    <rPh sb="0" eb="1">
      <t>チュウ</t>
    </rPh>
    <phoneticPr fontId="7"/>
  </si>
  <si>
    <t>注７） 製造販売後臨床試験の場合、｢治験｣を｢製造販売後臨床試験｣と読み替えるものとする</t>
    <phoneticPr fontId="7"/>
  </si>
  <si>
    <t>注１）契約締結時に請求。次年度以降、①以外の経費は書式11IRB承認時に請求、⑤は治験薬回収までとする</t>
    <rPh sb="9" eb="11">
      <t>セイキュウ</t>
    </rPh>
    <phoneticPr fontId="7"/>
  </si>
  <si>
    <t>200,000円/契約、2年目以降100,000円</t>
    <rPh sb="13" eb="17">
      <t>ネンメイコウ</t>
    </rPh>
    <rPh sb="24" eb="25">
      <t>エン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</si>
</sst>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UD デジタル 教科書体 N"/>
      <family val="2"/>
      <charset val="128"/>
    </font>
    <font>
      <sz val="11"/>
      <color theme="1"/>
      <name val="UD デジタル 教科書体 N"/>
      <family val="2"/>
      <charset val="128"/>
    </font>
    <font>
      <sz val="10.5"/>
      <color theme="1"/>
      <name val="游明朝"/>
      <family val="1"/>
      <charset val="128"/>
    </font>
    <font>
      <sz val="10"/>
      <color theme="1"/>
      <name val="游明朝"/>
      <family val="1"/>
      <charset val="128"/>
    </font>
    <font>
      <u/>
      <sz val="10"/>
      <color theme="1"/>
      <name val="游明朝"/>
      <family val="1"/>
      <charset val="128"/>
    </font>
    <font>
      <sz val="7"/>
      <color theme="1"/>
      <name val="Times New Roman"/>
      <family val="1"/>
    </font>
    <font>
      <sz val="11"/>
      <color theme="1"/>
      <name val="游明朝"/>
      <family val="1"/>
      <charset val="128"/>
    </font>
    <font>
      <sz val="6"/>
      <name val="UD デジタル 教科書体 N"/>
      <family val="2"/>
      <charset val="128"/>
    </font>
    <font>
      <sz val="7"/>
      <color theme="1"/>
      <name val="游明朝"/>
      <family val="1"/>
      <charset val="128"/>
    </font>
    <font>
      <b/>
      <sz val="12"/>
      <color theme="1"/>
      <name val="UD デジタル 教科書体 N"/>
      <family val="1"/>
      <charset val="128"/>
    </font>
    <font>
      <sz val="8"/>
      <color theme="1"/>
      <name val="游明朝"/>
      <family val="1"/>
      <charset val="128"/>
    </font>
    <font>
      <b/>
      <sz val="14"/>
      <color theme="1"/>
      <name val="UD デジタル 教科書体 N"/>
      <family val="1"/>
      <charset val="128"/>
    </font>
    <font>
      <sz val="10.5"/>
      <color theme="1"/>
      <name val="游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27">
    <border>
      <left/>
      <right/>
      <top/>
      <bottom/>
      <diagonal/>
    </border>
    <border diagonalDown="1">
      <left style="medium">
        <color indexed="64"/>
      </left>
      <right style="medium">
        <color indexed="64"/>
      </right>
      <top style="medium">
        <color indexed="64"/>
      </top>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4">
    <xf numFmtId="0" fontId="0" fillId="0" borderId="0" xfId="0">
      <alignment vertical="center"/>
    </xf>
    <xf numFmtId="0" fontId="3" fillId="0" borderId="0" xfId="0" applyFont="1" applyProtection="1">
      <alignment vertical="center"/>
      <protection locked="0"/>
    </xf>
    <xf numFmtId="0" fontId="0" fillId="0" borderId="0" xfId="0" applyAlignment="1" applyProtection="1">
      <alignment horizontal="left" vertical="center"/>
      <protection locked="0"/>
    </xf>
    <xf numFmtId="0" fontId="0" fillId="0" borderId="0" xfId="0" applyAlignment="1" applyProtection="1">
      <alignment horizontal="center" vertical="center"/>
      <protection locked="0"/>
    </xf>
    <xf numFmtId="0" fontId="0" fillId="0" borderId="0" xfId="0" applyAlignment="1" applyProtection="1">
      <alignment horizontal="right" vertical="center"/>
      <protection locked="0"/>
    </xf>
    <xf numFmtId="38" fontId="0" fillId="0" borderId="0" xfId="1"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9" fillId="0" borderId="0" xfId="0" applyFont="1" applyAlignment="1" applyProtection="1">
      <alignment horizontal="right" vertical="center"/>
      <protection locked="0"/>
    </xf>
    <xf numFmtId="38" fontId="9" fillId="0" borderId="0" xfId="1" applyFont="1" applyAlignment="1" applyProtection="1">
      <alignment horizontal="center" vertical="center"/>
      <protection locked="0"/>
    </xf>
    <xf numFmtId="0" fontId="4" fillId="0" borderId="0" xfId="0" applyFont="1" applyProtection="1">
      <alignment vertical="center"/>
      <protection locked="0"/>
    </xf>
    <xf numFmtId="38" fontId="0" fillId="0" borderId="0" xfId="1" applyFont="1" applyProtection="1">
      <alignment vertical="center"/>
      <protection locked="0"/>
    </xf>
    <xf numFmtId="38" fontId="6" fillId="2" borderId="8" xfId="1" applyFont="1" applyFill="1" applyBorder="1" applyAlignment="1" applyProtection="1">
      <alignment horizontal="center" vertical="center" wrapText="1"/>
      <protection locked="0"/>
    </xf>
    <xf numFmtId="38" fontId="6" fillId="2" borderId="19" xfId="1" applyFont="1" applyFill="1" applyBorder="1" applyAlignment="1" applyProtection="1">
      <alignment horizontal="center" vertical="center" wrapText="1"/>
      <protection locked="0"/>
    </xf>
    <xf numFmtId="0" fontId="3"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right" vertical="center"/>
    </xf>
    <xf numFmtId="38" fontId="0" fillId="0" borderId="0" xfId="1" applyFont="1" applyProtection="1">
      <alignment vertical="center"/>
    </xf>
    <xf numFmtId="0" fontId="3" fillId="0" borderId="1" xfId="0" applyFont="1" applyBorder="1" applyAlignment="1">
      <alignment wrapText="1"/>
    </xf>
    <xf numFmtId="0" fontId="6" fillId="0" borderId="8" xfId="0" applyFont="1" applyBorder="1" applyAlignment="1">
      <alignment horizontal="center" vertical="center" wrapText="1"/>
    </xf>
    <xf numFmtId="0" fontId="6" fillId="0" borderId="7" xfId="0" applyFont="1" applyBorder="1" applyAlignment="1">
      <alignment horizontal="right" vertical="center" wrapText="1"/>
    </xf>
    <xf numFmtId="0" fontId="3" fillId="0" borderId="3" xfId="0" applyFont="1" applyBorder="1" applyAlignment="1">
      <alignment horizontal="left" vertical="center" wrapText="1"/>
    </xf>
    <xf numFmtId="0" fontId="6" fillId="0" borderId="15" xfId="0" applyFont="1" applyBorder="1" applyAlignment="1">
      <alignment horizontal="center" vertical="center" wrapText="1"/>
    </xf>
    <xf numFmtId="0" fontId="6" fillId="0" borderId="14" xfId="0" applyFont="1" applyBorder="1" applyAlignment="1">
      <alignment horizontal="right" vertical="center" wrapText="1"/>
    </xf>
    <xf numFmtId="38" fontId="6" fillId="0" borderId="15" xfId="1" applyFont="1" applyBorder="1" applyAlignment="1" applyProtection="1">
      <alignment horizontal="center" vertical="center" wrapText="1"/>
    </xf>
    <xf numFmtId="0" fontId="3" fillId="0" borderId="16" xfId="0" applyFont="1" applyBorder="1" applyAlignment="1">
      <alignment horizontal="left" vertical="center" wrapText="1"/>
    </xf>
    <xf numFmtId="0" fontId="6" fillId="0" borderId="19" xfId="0" applyFont="1" applyBorder="1" applyAlignment="1">
      <alignment horizontal="center" vertical="center" wrapText="1"/>
    </xf>
    <xf numFmtId="0" fontId="6" fillId="0" borderId="18" xfId="0" applyFont="1" applyBorder="1" applyAlignment="1">
      <alignment horizontal="right" vertical="center" wrapText="1"/>
    </xf>
    <xf numFmtId="0" fontId="3" fillId="0" borderId="20" xfId="0" applyFont="1" applyBorder="1" applyAlignment="1">
      <alignment horizontal="left" vertical="center" wrapText="1"/>
    </xf>
    <xf numFmtId="38" fontId="6" fillId="0" borderId="19" xfId="1" applyFont="1" applyFill="1" applyBorder="1" applyAlignment="1" applyProtection="1">
      <alignment horizontal="center" vertical="center" wrapText="1"/>
    </xf>
    <xf numFmtId="38" fontId="6" fillId="0" borderId="19" xfId="1" applyFont="1" applyBorder="1" applyAlignment="1" applyProtection="1">
      <alignment horizontal="center" vertical="center" wrapText="1"/>
    </xf>
    <xf numFmtId="0" fontId="6" fillId="0" borderId="20"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1" xfId="0" applyFont="1" applyBorder="1" applyAlignment="1">
      <alignment horizontal="right" vertical="center" wrapText="1"/>
    </xf>
    <xf numFmtId="38" fontId="6" fillId="0" borderId="12" xfId="1" applyFont="1" applyBorder="1" applyAlignment="1" applyProtection="1">
      <alignment horizontal="center" vertical="center" wrapText="1"/>
    </xf>
    <xf numFmtId="0" fontId="3" fillId="0" borderId="4" xfId="0" applyFont="1" applyBorder="1" applyAlignment="1">
      <alignment horizontal="left" vertical="center" wrapText="1"/>
    </xf>
    <xf numFmtId="0" fontId="10" fillId="0" borderId="25" xfId="0" applyFont="1" applyBorder="1" applyAlignment="1">
      <alignment horizontal="center" vertical="center" wrapText="1"/>
    </xf>
    <xf numFmtId="0" fontId="6" fillId="0" borderId="12" xfId="0" applyFont="1" applyBorder="1" applyAlignment="1">
      <alignment horizontal="center" vertical="center" wrapText="1"/>
    </xf>
    <xf numFmtId="0" fontId="10" fillId="0" borderId="24" xfId="0" applyFont="1" applyBorder="1" applyAlignment="1">
      <alignment horizontal="center" vertical="center" wrapText="1"/>
    </xf>
    <xf numFmtId="38" fontId="6" fillId="0" borderId="8" xfId="1" applyFont="1" applyBorder="1" applyAlignment="1" applyProtection="1">
      <alignment horizontal="center" vertical="center" wrapText="1"/>
    </xf>
    <xf numFmtId="0" fontId="6" fillId="2" borderId="15" xfId="0" applyFont="1" applyFill="1" applyBorder="1" applyAlignment="1" applyProtection="1">
      <alignment horizontal="center" vertical="center" wrapText="1"/>
      <protection locked="0"/>
    </xf>
    <xf numFmtId="0" fontId="6" fillId="2" borderId="12" xfId="0" applyFont="1" applyFill="1" applyBorder="1" applyAlignment="1" applyProtection="1">
      <alignment horizontal="center" vertical="center" wrapText="1"/>
      <protection locked="0"/>
    </xf>
    <xf numFmtId="0" fontId="2" fillId="0" borderId="0" xfId="0" applyFont="1" applyAlignment="1">
      <alignment vertical="center" wrapText="1"/>
    </xf>
    <xf numFmtId="0" fontId="6" fillId="0" borderId="0" xfId="0" applyFont="1" applyAlignment="1">
      <alignment horizontal="left" vertical="center" wrapText="1"/>
    </xf>
    <xf numFmtId="0" fontId="6" fillId="0" borderId="0" xfId="0" applyFont="1" applyAlignment="1">
      <alignment horizontal="right" vertical="center" wrapText="1"/>
    </xf>
    <xf numFmtId="38" fontId="6" fillId="0" borderId="0" xfId="1" applyFont="1" applyBorder="1" applyAlignment="1" applyProtection="1">
      <alignment horizontal="center" vertical="center" wrapText="1"/>
    </xf>
    <xf numFmtId="0" fontId="3"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vertical="center" wrapText="1"/>
    </xf>
    <xf numFmtId="0" fontId="2" fillId="0" borderId="13" xfId="0" applyFont="1" applyBorder="1" applyAlignment="1">
      <alignment vertical="center" wrapText="1"/>
    </xf>
    <xf numFmtId="0" fontId="6" fillId="0" borderId="7" xfId="0" applyFont="1" applyBorder="1" applyAlignment="1">
      <alignment horizontal="left" vertical="center" wrapText="1"/>
    </xf>
    <xf numFmtId="0" fontId="6" fillId="0" borderId="14" xfId="0" applyFont="1" applyBorder="1" applyAlignment="1">
      <alignment horizontal="left" vertical="center" wrapText="1"/>
    </xf>
    <xf numFmtId="0" fontId="2" fillId="0" borderId="17" xfId="0" applyFont="1" applyBorder="1" applyAlignment="1">
      <alignment vertical="center" wrapText="1"/>
    </xf>
    <xf numFmtId="0" fontId="6" fillId="0" borderId="18" xfId="0" applyFont="1" applyBorder="1" applyAlignment="1">
      <alignment horizontal="left" vertical="center" wrapText="1"/>
    </xf>
    <xf numFmtId="0" fontId="2" fillId="0" borderId="5" xfId="0" applyFont="1" applyBorder="1" applyAlignment="1">
      <alignment vertical="center" wrapText="1"/>
    </xf>
    <xf numFmtId="0" fontId="6" fillId="0" borderId="23" xfId="0" applyFont="1" applyBorder="1" applyAlignment="1">
      <alignment horizontal="left" vertical="center" wrapText="1"/>
    </xf>
    <xf numFmtId="0" fontId="6" fillId="0" borderId="22" xfId="0" applyFont="1" applyBorder="1" applyAlignment="1">
      <alignment horizontal="left" vertical="center" wrapText="1"/>
    </xf>
    <xf numFmtId="0" fontId="2" fillId="0" borderId="21" xfId="0" applyFont="1" applyBorder="1" applyAlignment="1">
      <alignment horizontal="left" vertical="center" wrapText="1"/>
    </xf>
    <xf numFmtId="0" fontId="2" fillId="0" borderId="26" xfId="0" applyFont="1" applyBorder="1" applyAlignment="1">
      <alignment horizontal="left" vertical="center" wrapText="1"/>
    </xf>
    <xf numFmtId="0" fontId="6" fillId="0" borderId="11" xfId="0" applyFont="1" applyBorder="1" applyAlignment="1">
      <alignment horizontal="left" vertical="center" wrapText="1"/>
    </xf>
    <xf numFmtId="0" fontId="11" fillId="0" borderId="0" xfId="0" applyFont="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薬剤部 臨床試験支援室 新潟がんセンター" id="{DF74DCBA-15FB-4F9E-8B1C-4A445FAEFFA4}" userId="faecc98e055da9e9" providerId="Windows Liv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3" dT="2026-02-13T04:02:17.22" personId="{DF74DCBA-15FB-4F9E-8B1C-4A445FAEFFA4}" id="{C5530CAC-AB9C-4800-8454-D3C3F99303D9}">
    <text> 当該治験を運営するための事務局経費</text>
  </threadedComment>
  <threadedComment ref="A19" dT="2026-02-13T04:03:27.03" personId="{DF74DCBA-15FB-4F9E-8B1C-4A445FAEFFA4}" id="{EE2218E0-81F1-4977-A4F3-0C353D1E745B}">
    <text>当該治験に必要な光熱水費、消耗品費、印刷費、通信費、その他治験管理等に必要な施設管理経費</text>
  </threadedComment>
  <threadedComment ref="A23" dT="2026-02-13T04:03:48.04" personId="{DF74DCBA-15FB-4F9E-8B1C-4A445FAEFFA4}" id="{09762EB5-329D-47E8-9553-BABB87D20179}">
    <text> 技術料、建物使用料、機械損料、その他</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22E46-DEC3-4C59-A622-C2C77BEB6FBA}">
  <sheetPr>
    <pageSetUpPr fitToPage="1"/>
  </sheetPr>
  <dimension ref="A1:I38"/>
  <sheetViews>
    <sheetView showGridLines="0" tabSelected="1" zoomScale="85" zoomScaleNormal="85" zoomScaleSheetLayoutView="98" workbookViewId="0">
      <selection activeCell="B15" sqref="B15:B16"/>
    </sheetView>
  </sheetViews>
  <sheetFormatPr defaultColWidth="23.25" defaultRowHeight="15" x14ac:dyDescent="0.25"/>
  <cols>
    <col min="1" max="1" width="18.75" customWidth="1"/>
    <col min="2" max="2" width="41.875" style="14" customWidth="1"/>
    <col min="3" max="3" width="12.75" style="15" customWidth="1"/>
    <col min="4" max="4" width="3.375" style="16" bestFit="1" customWidth="1"/>
    <col min="5" max="5" width="9.875" style="17" bestFit="1" customWidth="1"/>
    <col min="6" max="6" width="4.625" style="14" customWidth="1"/>
    <col min="7" max="7" width="9.625" customWidth="1"/>
  </cols>
  <sheetData>
    <row r="1" spans="1:6" ht="19.5" customHeight="1" x14ac:dyDescent="0.25">
      <c r="A1" s="1" t="s">
        <v>12</v>
      </c>
      <c r="B1" s="2"/>
      <c r="C1" s="3"/>
      <c r="D1" s="4"/>
      <c r="E1" s="5"/>
      <c r="F1" s="2"/>
    </row>
    <row r="2" spans="1:6" ht="18.75" x14ac:dyDescent="0.25">
      <c r="A2" s="1"/>
      <c r="B2" s="63" t="s">
        <v>13</v>
      </c>
      <c r="C2" s="63"/>
      <c r="D2" s="7"/>
      <c r="E2" s="8"/>
      <c r="F2" s="2"/>
    </row>
    <row r="3" spans="1:6" ht="18.75" x14ac:dyDescent="0.25">
      <c r="A3" s="1"/>
      <c r="B3" s="6"/>
      <c r="C3" s="6"/>
      <c r="D3" s="7"/>
      <c r="E3" s="8"/>
      <c r="F3" s="2"/>
    </row>
    <row r="4" spans="1:6" ht="16.5" x14ac:dyDescent="0.25">
      <c r="A4" s="9" t="s">
        <v>20</v>
      </c>
      <c r="B4" s="2"/>
      <c r="C4" s="3"/>
      <c r="D4" s="4"/>
      <c r="E4" s="10"/>
      <c r="F4" s="2"/>
    </row>
    <row r="5" spans="1:6" ht="16.5" x14ac:dyDescent="0.25">
      <c r="A5" s="9"/>
      <c r="B5" s="2"/>
      <c r="C5" s="3"/>
      <c r="D5" s="4"/>
      <c r="E5" s="10"/>
      <c r="F5" s="2"/>
    </row>
    <row r="6" spans="1:6" ht="16.5" x14ac:dyDescent="0.25">
      <c r="A6" s="9" t="s">
        <v>19</v>
      </c>
      <c r="B6" s="2"/>
      <c r="C6" s="3"/>
      <c r="D6" s="4"/>
      <c r="E6" s="10"/>
      <c r="F6" s="2"/>
    </row>
    <row r="7" spans="1:6" ht="17.25" thickBot="1" x14ac:dyDescent="0.3">
      <c r="A7" s="1"/>
      <c r="B7" s="2"/>
      <c r="C7" s="3"/>
      <c r="D7" s="4"/>
      <c r="E7" s="10"/>
      <c r="F7" s="2"/>
    </row>
    <row r="8" spans="1:6" ht="45" customHeight="1" thickBot="1" x14ac:dyDescent="0.4">
      <c r="A8" s="18" t="s">
        <v>10</v>
      </c>
      <c r="B8" s="48" t="s">
        <v>9</v>
      </c>
      <c r="C8" s="50"/>
      <c r="D8" s="48" t="s">
        <v>30</v>
      </c>
      <c r="E8" s="49"/>
      <c r="F8" s="50"/>
    </row>
    <row r="9" spans="1:6" ht="18" x14ac:dyDescent="0.25">
      <c r="A9" s="51" t="s">
        <v>0</v>
      </c>
      <c r="B9" s="53" t="s">
        <v>21</v>
      </c>
      <c r="C9" s="19"/>
      <c r="D9" s="20"/>
      <c r="E9" s="11">
        <v>150000</v>
      </c>
      <c r="F9" s="21" t="s">
        <v>16</v>
      </c>
    </row>
    <row r="10" spans="1:6" ht="18" x14ac:dyDescent="0.25">
      <c r="A10" s="52"/>
      <c r="B10" s="54"/>
      <c r="C10" s="22"/>
      <c r="D10" s="23" t="s">
        <v>14</v>
      </c>
      <c r="E10" s="24">
        <f>IF(E9=0,"",E9*1.1)</f>
        <v>165000</v>
      </c>
      <c r="F10" s="25" t="s">
        <v>15</v>
      </c>
    </row>
    <row r="11" spans="1:6" ht="18" x14ac:dyDescent="0.25">
      <c r="A11" s="55" t="s">
        <v>1</v>
      </c>
      <c r="B11" s="56" t="s">
        <v>2</v>
      </c>
      <c r="C11" s="26"/>
      <c r="D11" s="27"/>
      <c r="E11" s="12">
        <v>0</v>
      </c>
      <c r="F11" s="28" t="s">
        <v>16</v>
      </c>
    </row>
    <row r="12" spans="1:6" ht="18" x14ac:dyDescent="0.25">
      <c r="A12" s="52"/>
      <c r="B12" s="54"/>
      <c r="C12" s="22"/>
      <c r="D12" s="23" t="s">
        <v>14</v>
      </c>
      <c r="E12" s="24" t="str">
        <f>IF(E11=0,"",E11*1.1)</f>
        <v/>
      </c>
      <c r="F12" s="25" t="s">
        <v>15</v>
      </c>
    </row>
    <row r="13" spans="1:6" ht="18" x14ac:dyDescent="0.25">
      <c r="A13" s="55" t="s">
        <v>3</v>
      </c>
      <c r="B13" s="56" t="s">
        <v>38</v>
      </c>
      <c r="C13" s="26"/>
      <c r="D13" s="27"/>
      <c r="E13" s="12">
        <v>200000</v>
      </c>
      <c r="F13" s="28" t="s">
        <v>16</v>
      </c>
    </row>
    <row r="14" spans="1:6" ht="18" x14ac:dyDescent="0.25">
      <c r="A14" s="52"/>
      <c r="B14" s="54"/>
      <c r="C14" s="22"/>
      <c r="D14" s="23" t="s">
        <v>14</v>
      </c>
      <c r="E14" s="24">
        <f>IF(E13=0,"",E13*1.1)</f>
        <v>220000.00000000003</v>
      </c>
      <c r="F14" s="25" t="s">
        <v>15</v>
      </c>
    </row>
    <row r="15" spans="1:6" ht="18" x14ac:dyDescent="0.25">
      <c r="A15" s="55" t="s">
        <v>29</v>
      </c>
      <c r="B15" s="56" t="s">
        <v>22</v>
      </c>
      <c r="C15" s="26"/>
      <c r="D15" s="27"/>
      <c r="E15" s="12"/>
      <c r="F15" s="28" t="s">
        <v>16</v>
      </c>
    </row>
    <row r="16" spans="1:6" ht="18" x14ac:dyDescent="0.25">
      <c r="A16" s="52"/>
      <c r="B16" s="54"/>
      <c r="C16" s="22"/>
      <c r="D16" s="23" t="s">
        <v>14</v>
      </c>
      <c r="E16" s="24" t="str">
        <f>IF(E15=0,"",E15*1.1)</f>
        <v/>
      </c>
      <c r="F16" s="25" t="s">
        <v>15</v>
      </c>
    </row>
    <row r="17" spans="1:6" ht="18" x14ac:dyDescent="0.25">
      <c r="A17" s="55" t="s">
        <v>4</v>
      </c>
      <c r="B17" s="60" t="s">
        <v>25</v>
      </c>
      <c r="C17" s="36" t="s">
        <v>17</v>
      </c>
      <c r="D17" s="27"/>
      <c r="E17" s="29">
        <f>IF(C18="","",C18*1500)</f>
        <v>150000</v>
      </c>
      <c r="F17" s="28" t="s">
        <v>16</v>
      </c>
    </row>
    <row r="18" spans="1:6" ht="18" x14ac:dyDescent="0.25">
      <c r="A18" s="52"/>
      <c r="B18" s="61"/>
      <c r="C18" s="40">
        <v>100</v>
      </c>
      <c r="D18" s="23" t="s">
        <v>14</v>
      </c>
      <c r="E18" s="24">
        <f>IF(C18=0,"",E17*1.1)</f>
        <v>165000</v>
      </c>
      <c r="F18" s="25" t="s">
        <v>15</v>
      </c>
    </row>
    <row r="19" spans="1:6" ht="18" x14ac:dyDescent="0.25">
      <c r="A19" s="55" t="s">
        <v>26</v>
      </c>
      <c r="B19" s="56" t="s">
        <v>24</v>
      </c>
      <c r="C19" s="26"/>
      <c r="D19" s="27"/>
      <c r="E19" s="30">
        <f>IF(SUM(E9,E11,E13,E15,E17)=0,"",SUM(E9,E11,E13,E15,E17)*0.2)</f>
        <v>100000</v>
      </c>
      <c r="F19" s="28" t="s">
        <v>16</v>
      </c>
    </row>
    <row r="20" spans="1:6" ht="18" x14ac:dyDescent="0.25">
      <c r="A20" s="52"/>
      <c r="B20" s="54"/>
      <c r="C20" s="22"/>
      <c r="D20" s="23" t="s">
        <v>14</v>
      </c>
      <c r="E20" s="24">
        <f>IFERROR(E19*1.1,"")</f>
        <v>110000.00000000001</v>
      </c>
      <c r="F20" s="25" t="s">
        <v>15</v>
      </c>
    </row>
    <row r="21" spans="1:6" ht="18" x14ac:dyDescent="0.25">
      <c r="A21" s="55" t="s">
        <v>6</v>
      </c>
      <c r="B21" s="56" t="s">
        <v>23</v>
      </c>
      <c r="C21" s="26"/>
      <c r="D21" s="27"/>
      <c r="E21" s="30">
        <f>IF(SUM(E9,E11,E13,E15,E17,E19)=0,"",SUM(E9,E11,E13,E15,E17,E19))</f>
        <v>600000</v>
      </c>
      <c r="F21" s="28" t="s">
        <v>16</v>
      </c>
    </row>
    <row r="22" spans="1:6" ht="18" x14ac:dyDescent="0.25">
      <c r="A22" s="52"/>
      <c r="B22" s="54"/>
      <c r="C22" s="22"/>
      <c r="D22" s="23" t="s">
        <v>14</v>
      </c>
      <c r="E22" s="24">
        <f>IFERROR(E21*1.1,"")</f>
        <v>660000</v>
      </c>
      <c r="F22" s="25" t="s">
        <v>15</v>
      </c>
    </row>
    <row r="23" spans="1:6" ht="18" x14ac:dyDescent="0.25">
      <c r="A23" s="55" t="s">
        <v>27</v>
      </c>
      <c r="B23" s="56" t="s">
        <v>7</v>
      </c>
      <c r="C23" s="31"/>
      <c r="D23" s="27"/>
      <c r="E23" s="30">
        <f>IFERROR(E21*0.3,"")</f>
        <v>180000</v>
      </c>
      <c r="F23" s="28" t="s">
        <v>16</v>
      </c>
    </row>
    <row r="24" spans="1:6" ht="18" x14ac:dyDescent="0.25">
      <c r="A24" s="52"/>
      <c r="B24" s="54"/>
      <c r="C24" s="32"/>
      <c r="D24" s="23" t="s">
        <v>14</v>
      </c>
      <c r="E24" s="24">
        <f>IFERROR(E23*1.1,"")</f>
        <v>198000.00000000003</v>
      </c>
      <c r="F24" s="25" t="s">
        <v>15</v>
      </c>
    </row>
    <row r="25" spans="1:6" ht="18" x14ac:dyDescent="0.25">
      <c r="A25" s="55" t="s">
        <v>28</v>
      </c>
      <c r="B25" s="56" t="s">
        <v>8</v>
      </c>
      <c r="C25" s="26"/>
      <c r="D25" s="27"/>
      <c r="E25" s="30">
        <f>IFERROR(E21+E23,"")</f>
        <v>780000</v>
      </c>
      <c r="F25" s="28" t="s">
        <v>16</v>
      </c>
    </row>
    <row r="26" spans="1:6" ht="18.75" thickBot="1" x14ac:dyDescent="0.3">
      <c r="A26" s="57"/>
      <c r="B26" s="62"/>
      <c r="C26" s="37"/>
      <c r="D26" s="33" t="s">
        <v>14</v>
      </c>
      <c r="E26" s="34">
        <f>IFERROR(E25*1.1,"")</f>
        <v>858000.00000000012</v>
      </c>
      <c r="F26" s="35" t="s">
        <v>15</v>
      </c>
    </row>
    <row r="27" spans="1:6" ht="18" x14ac:dyDescent="0.25">
      <c r="A27" s="51" t="s">
        <v>11</v>
      </c>
      <c r="B27" s="58" t="s">
        <v>5</v>
      </c>
      <c r="C27" s="38" t="s">
        <v>18</v>
      </c>
      <c r="D27" s="20"/>
      <c r="E27" s="39" t="str">
        <f>IF(C28=0,"",C28*5000)</f>
        <v/>
      </c>
      <c r="F27" s="21" t="s">
        <v>16</v>
      </c>
    </row>
    <row r="28" spans="1:6" ht="18.75" thickBot="1" x14ac:dyDescent="0.3">
      <c r="A28" s="57"/>
      <c r="B28" s="59"/>
      <c r="C28" s="41"/>
      <c r="D28" s="33" t="s">
        <v>14</v>
      </c>
      <c r="E28" s="34" t="str">
        <f>IF(C28=0,"",E27*1.1)</f>
        <v/>
      </c>
      <c r="F28" s="35" t="s">
        <v>15</v>
      </c>
    </row>
    <row r="29" spans="1:6" ht="18" x14ac:dyDescent="0.25">
      <c r="A29" s="42"/>
      <c r="B29" s="43"/>
      <c r="C29" s="47"/>
      <c r="D29" s="44"/>
      <c r="E29" s="45"/>
      <c r="F29" s="46"/>
    </row>
    <row r="30" spans="1:6" ht="16.5" x14ac:dyDescent="0.25">
      <c r="A30" s="13"/>
    </row>
    <row r="31" spans="1:6" ht="16.5" x14ac:dyDescent="0.25">
      <c r="A31" s="13" t="s">
        <v>37</v>
      </c>
    </row>
    <row r="32" spans="1:6" ht="16.5" x14ac:dyDescent="0.25">
      <c r="A32" s="13" t="s">
        <v>31</v>
      </c>
    </row>
    <row r="33" spans="1:9" s="14" customFormat="1" ht="16.5" x14ac:dyDescent="0.25">
      <c r="A33" s="13" t="s">
        <v>32</v>
      </c>
      <c r="C33" s="15"/>
      <c r="D33" s="16"/>
      <c r="E33" s="17"/>
      <c r="G33"/>
      <c r="H33"/>
      <c r="I33"/>
    </row>
    <row r="34" spans="1:9" s="14" customFormat="1" ht="16.5" x14ac:dyDescent="0.25">
      <c r="A34" s="13" t="s">
        <v>33</v>
      </c>
      <c r="C34" s="15"/>
      <c r="D34" s="16"/>
      <c r="E34" s="17"/>
      <c r="G34"/>
      <c r="H34"/>
      <c r="I34"/>
    </row>
    <row r="35" spans="1:9" s="14" customFormat="1" ht="16.5" x14ac:dyDescent="0.25">
      <c r="A35" s="13" t="s">
        <v>34</v>
      </c>
      <c r="C35" s="15"/>
      <c r="D35" s="16"/>
      <c r="E35" s="17"/>
      <c r="G35"/>
      <c r="H35"/>
      <c r="I35"/>
    </row>
    <row r="36" spans="1:9" s="14" customFormat="1" ht="16.5" x14ac:dyDescent="0.25">
      <c r="A36" s="13" t="s">
        <v>35</v>
      </c>
      <c r="C36" s="15"/>
      <c r="D36" s="16"/>
      <c r="E36" s="17"/>
      <c r="G36"/>
      <c r="H36"/>
      <c r="I36"/>
    </row>
    <row r="37" spans="1:9" s="14" customFormat="1" ht="16.5" x14ac:dyDescent="0.25">
      <c r="A37" s="13" t="s">
        <v>36</v>
      </c>
      <c r="C37" s="15"/>
      <c r="D37" s="16"/>
      <c r="E37" s="17"/>
      <c r="G37"/>
      <c r="H37"/>
      <c r="I37"/>
    </row>
    <row r="38" spans="1:9" s="14" customFormat="1" ht="16.5" x14ac:dyDescent="0.25">
      <c r="A38" s="13"/>
      <c r="C38" s="15"/>
      <c r="D38" s="16"/>
      <c r="E38" s="17"/>
      <c r="G38"/>
      <c r="H38"/>
      <c r="I38"/>
    </row>
  </sheetData>
  <sheetProtection selectLockedCells="1"/>
  <mergeCells count="23">
    <mergeCell ref="B2:C2"/>
    <mergeCell ref="A19:A20"/>
    <mergeCell ref="B19:B20"/>
    <mergeCell ref="A13:A14"/>
    <mergeCell ref="B13:B14"/>
    <mergeCell ref="A27:A28"/>
    <mergeCell ref="B27:B28"/>
    <mergeCell ref="A15:A16"/>
    <mergeCell ref="B15:B16"/>
    <mergeCell ref="A17:A18"/>
    <mergeCell ref="B17:B18"/>
    <mergeCell ref="A23:A24"/>
    <mergeCell ref="B23:B24"/>
    <mergeCell ref="A25:A26"/>
    <mergeCell ref="B25:B26"/>
    <mergeCell ref="A21:A22"/>
    <mergeCell ref="B21:B22"/>
    <mergeCell ref="D8:F8"/>
    <mergeCell ref="A9:A10"/>
    <mergeCell ref="B9:B10"/>
    <mergeCell ref="A11:A12"/>
    <mergeCell ref="B11:B12"/>
    <mergeCell ref="B8:C8"/>
  </mergeCells>
  <phoneticPr fontId="7"/>
  <pageMargins left="0.70866141732283472" right="0.70866141732283472" top="0.74803149606299213" bottom="0.74803149606299213" header="0.31496062992125984" footer="0.31496062992125984"/>
  <pageSetup paperSize="9" scale="96" orientation="portrait" r:id="rId1"/>
  <headerFooter>
    <oddHeader>&amp;L新潟県立がんセンター新潟病院　2026年9月</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薬剤部 臨床試験支援室 新潟がんセンター</dc:creator>
  <cp:lastModifiedBy>niigatacc</cp:lastModifiedBy>
  <cp:lastPrinted>2026-05-15T00:10:08Z</cp:lastPrinted>
  <dcterms:created xsi:type="dcterms:W3CDTF">2026-02-13T03:46:19Z</dcterms:created>
  <dcterms:modified xsi:type="dcterms:W3CDTF">2026-05-15T00:10:14Z</dcterms:modified>
</cp:coreProperties>
</file>